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ThisWorkbook" defaultThemeVersion="124226"/>
  <bookViews>
    <workbookView xWindow="65446" yWindow="15" windowWidth="15480" windowHeight="5955" tabRatio="792" firstSheet="2" activeTab="7"/>
  </bookViews>
  <sheets>
    <sheet name="ALA" sheetId="44" r:id="rId1"/>
    <sheet name="ALN" sheetId="2" r:id="rId2"/>
    <sheet name="BAY" sheetId="6" r:id="rId3"/>
    <sheet name="BEN" sheetId="5" r:id="rId4"/>
    <sheet name="BOS" sheetId="10" r:id="rId5"/>
    <sheet name="BUR" sheetId="16" r:id="rId6"/>
    <sheet name="CAR" sheetId="8" r:id="rId7"/>
    <sheet name="CLE" sheetId="13" r:id="rId8"/>
    <sheet name="CRO" sheetId="43" r:id="rId9"/>
    <sheet name="KUT" sheetId="29" r:id="rId10"/>
    <sheet name="NYH" sheetId="39" r:id="rId11"/>
    <sheet name="NWK" sheetId="22" r:id="rId12"/>
    <sheet name="ORE" sheetId="32" r:id="rId13"/>
    <sheet name="POR" sheetId="37" r:id="rId14"/>
    <sheet name="SAL" sheetId="48" r:id="rId15"/>
    <sheet name="SCH" sheetId="34" r:id="rId16"/>
    <sheet name="SCAL" sheetId="45" r:id="rId17"/>
    <sheet name="SD" sheetId="46" r:id="rId18"/>
    <sheet name="SPO" sheetId="9" r:id="rId19"/>
    <sheet name="StP" sheetId="47" r:id="rId20"/>
    <sheet name="SWF" sheetId="20" r:id="rId21"/>
    <sheet name="TMT" sheetId="28" r:id="rId22"/>
    <sheet name="VAN" sheetId="42" r:id="rId23"/>
    <sheet name="WAR" sheetId="24" r:id="rId24"/>
  </sheets>
  <definedNames>
    <definedName name="_xlnm.Print_Area" localSheetId="11">'NWK'!$A$1:$O$58</definedName>
    <definedName name="_xlnm.Print_Area" localSheetId="18">'SPO'!$A$1:$J$60</definedName>
  </definedNames>
  <calcPr calcId="125725"/>
</workbook>
</file>

<file path=xl/sharedStrings.xml><?xml version="1.0" encoding="utf-8"?>
<sst xmlns="http://schemas.openxmlformats.org/spreadsheetml/2006/main" count="6318" uniqueCount="1709">
  <si>
    <t>Rushing, T.J.</t>
  </si>
  <si>
    <t>Edwards, Dwan</t>
  </si>
  <si>
    <t>Penn, Donald</t>
  </si>
  <si>
    <t>Tender</t>
  </si>
  <si>
    <t>08 Salary</t>
  </si>
  <si>
    <t>Years Remaining</t>
  </si>
  <si>
    <t>CDMordas@Comcast.net</t>
  </si>
  <si>
    <t xml:space="preserve">AIM: </t>
  </si>
  <si>
    <t>Floogen6@comcast.net</t>
  </si>
  <si>
    <t>Coach: Bryan Johnson</t>
  </si>
  <si>
    <t>Coach:Jason Ley</t>
  </si>
  <si>
    <t>jason.ley@sbcglobal.net</t>
  </si>
  <si>
    <t>Askew, B.J.</t>
  </si>
  <si>
    <t>Waters, Anthony</t>
  </si>
  <si>
    <t>Adams, Gaines</t>
  </si>
  <si>
    <t>Branch, Alan</t>
  </si>
  <si>
    <t>Jackson, Brandon</t>
  </si>
  <si>
    <t>Blades, H.B.</t>
  </si>
  <si>
    <t>Nwaneri, Uche</t>
  </si>
  <si>
    <t>JAX</t>
  </si>
  <si>
    <t>Rosario, Dante</t>
  </si>
  <si>
    <t>Mauia, Reagan</t>
  </si>
  <si>
    <t>BAL</t>
  </si>
  <si>
    <t>Turner, Michael</t>
  </si>
  <si>
    <t>Scott, Jake</t>
  </si>
  <si>
    <t>Wells, Scott</t>
  </si>
  <si>
    <t>Hardwick, Nick</t>
  </si>
  <si>
    <t>Favre, Brett</t>
  </si>
  <si>
    <t>Jackson, Darrell</t>
  </si>
  <si>
    <t>Waters, Brian</t>
  </si>
  <si>
    <t>Samuels, Chris</t>
  </si>
  <si>
    <t>Saturday, Jeff</t>
  </si>
  <si>
    <t>Smith, Justin</t>
  </si>
  <si>
    <t>Tucker, Ryan</t>
  </si>
  <si>
    <t>Andruzzi, Joe</t>
  </si>
  <si>
    <t>Polamalu, Troy</t>
  </si>
  <si>
    <t>Gates, Antonio</t>
  </si>
  <si>
    <t>Smith, Marvel</t>
  </si>
  <si>
    <t>Kendall, Pete</t>
  </si>
  <si>
    <t>Wilson, Adrian</t>
  </si>
  <si>
    <t>Hope, Chris</t>
  </si>
  <si>
    <t>Vinatieri, Adam</t>
  </si>
  <si>
    <t>Barber, Ronde</t>
  </si>
  <si>
    <t>Moore, Brandon</t>
  </si>
  <si>
    <t>Wells, Reggie</t>
  </si>
  <si>
    <t>McDonald, Shaun</t>
  </si>
  <si>
    <t>Battle, Arnaz</t>
  </si>
  <si>
    <t>Umenyiora, Osi</t>
  </si>
  <si>
    <t>Curtis, Kevin</t>
  </si>
  <si>
    <t>FA MONEY AVAILABLE</t>
  </si>
  <si>
    <t>SALARY TOTALS</t>
  </si>
  <si>
    <t>WARRINGTON EAGLES</t>
  </si>
  <si>
    <t>hsienzant@AOL.COM</t>
  </si>
  <si>
    <t>IM=hsienzant</t>
  </si>
  <si>
    <t>Coach: Hank Sienzant</t>
  </si>
  <si>
    <t>metagiant@aol.com</t>
  </si>
  <si>
    <t>IM=metagiant</t>
  </si>
  <si>
    <t>Coach: Jerry Banko</t>
  </si>
  <si>
    <t>jabanko@adelphia.net</t>
  </si>
  <si>
    <t>Coach: Walt Sienzant</t>
  </si>
  <si>
    <t>Pierce, Antonio</t>
  </si>
  <si>
    <t>FA</t>
  </si>
  <si>
    <t>CLE</t>
  </si>
  <si>
    <t>Balt</t>
  </si>
  <si>
    <t>Parker, Willie</t>
  </si>
  <si>
    <t xml:space="preserve">RB </t>
  </si>
  <si>
    <t>Rogers, Carlos</t>
  </si>
  <si>
    <t>Williamson, Troy</t>
  </si>
  <si>
    <t>Miller, Heath</t>
  </si>
  <si>
    <t>Brown, Ronnie</t>
  </si>
  <si>
    <t>Pool, Brodney</t>
  </si>
  <si>
    <t>Rodgers, Aaron</t>
  </si>
  <si>
    <t>Ware, Demarcus</t>
  </si>
  <si>
    <t>Rolle, Antrel</t>
  </si>
  <si>
    <t>Merriman, Shawne</t>
  </si>
  <si>
    <t>Clayton, Mark</t>
  </si>
  <si>
    <t>Davis, Thomas</t>
  </si>
  <si>
    <t>Spencer, Chris</t>
  </si>
  <si>
    <t>Roos, Michael</t>
  </si>
  <si>
    <t>Castillo, Luis</t>
  </si>
  <si>
    <t>Brown, Jammal</t>
  </si>
  <si>
    <t>Barnes, Khalif</t>
  </si>
  <si>
    <t>Spears, Marcus</t>
  </si>
  <si>
    <t>Jackson, Marlin</t>
  </si>
  <si>
    <t>Washington, Fabian</t>
  </si>
  <si>
    <t>Roth, Matt</t>
  </si>
  <si>
    <t>Patterson, Mike</t>
  </si>
  <si>
    <t>Jones, Matt</t>
  </si>
  <si>
    <t>Campbell, Jason</t>
  </si>
  <si>
    <t>Mankins, Logan</t>
  </si>
  <si>
    <t>Gore, Frank</t>
  </si>
  <si>
    <t>Ruud, Barrett</t>
  </si>
  <si>
    <t>Bullocks, Josh</t>
  </si>
  <si>
    <t>Burnett, Kevin</t>
  </si>
  <si>
    <t>Tatupu, Lofa</t>
  </si>
  <si>
    <t>Tuck, Justin</t>
  </si>
  <si>
    <t>Routt, Stanford</t>
  </si>
  <si>
    <t>Babineaux, Jonathan</t>
  </si>
  <si>
    <t>McFadden, Bryant</t>
  </si>
  <si>
    <t>Crowder, Channing</t>
  </si>
  <si>
    <t>Atogwe, Oshiomogho</t>
  </si>
  <si>
    <t>Morency, Vernand</t>
  </si>
  <si>
    <t>Bartell, Ronald</t>
  </si>
  <si>
    <t>Jackson, Vincent</t>
  </si>
  <si>
    <t>Terry, Adam</t>
  </si>
  <si>
    <t>Incognito, Richie</t>
  </si>
  <si>
    <t>Morrison, Kirk</t>
  </si>
  <si>
    <t>Henry, Chris</t>
  </si>
  <si>
    <t>Hayden, Kelvin</t>
  </si>
  <si>
    <t>Collins, Nick</t>
  </si>
  <si>
    <t>Hobbs, Ellis</t>
  </si>
  <si>
    <t>McCoy, Matt</t>
  </si>
  <si>
    <t>Jacobs, Brandon</t>
  </si>
  <si>
    <t>Hill, Leroy</t>
  </si>
  <si>
    <t>Stewart, David</t>
  </si>
  <si>
    <t>Poppinga, Brady</t>
  </si>
  <si>
    <t>Barber, Marion</t>
  </si>
  <si>
    <t>Brown, Jason</t>
  </si>
  <si>
    <t>Smith, Alex D.</t>
  </si>
  <si>
    <t>Boley, Michael</t>
  </si>
  <si>
    <t>Scaife, Bo</t>
  </si>
  <si>
    <t>Brown, Ceandris</t>
  </si>
  <si>
    <t>Jones, Adam 'Pacman'</t>
  </si>
  <si>
    <t>Foxworth, Domonique</t>
  </si>
  <si>
    <t>Lilja, Ryan</t>
  </si>
  <si>
    <t>Cassel, Matt</t>
  </si>
  <si>
    <t>Williams, Carnell</t>
  </si>
  <si>
    <t>Canty, Chris</t>
  </si>
  <si>
    <t>Harris, Chris</t>
  </si>
  <si>
    <t>Davis, Chauncey</t>
  </si>
  <si>
    <t>Herremans, Todd</t>
  </si>
  <si>
    <t>Starks, Scott</t>
  </si>
  <si>
    <t>Rhodes, Kerry</t>
  </si>
  <si>
    <t>Tenn</t>
  </si>
  <si>
    <t>Johnson, Derrick O.</t>
  </si>
  <si>
    <t>Gandy, Dylan</t>
  </si>
  <si>
    <t>Sanders, James</t>
  </si>
  <si>
    <t>White, Sharod 'Roddy'</t>
  </si>
  <si>
    <t>ALLENTOWN FLAMES</t>
  </si>
  <si>
    <t>Player</t>
  </si>
  <si>
    <t>Position</t>
  </si>
  <si>
    <t>Status</t>
  </si>
  <si>
    <t>Contract Length</t>
  </si>
  <si>
    <t xml:space="preserve">Balance </t>
  </si>
  <si>
    <t>QB</t>
  </si>
  <si>
    <t>VET</t>
  </si>
  <si>
    <t>WR</t>
  </si>
  <si>
    <t>OT</t>
  </si>
  <si>
    <t>Moss, Santana</t>
  </si>
  <si>
    <t>CB</t>
  </si>
  <si>
    <t>LB</t>
  </si>
  <si>
    <t>DB</t>
  </si>
  <si>
    <t>DL</t>
  </si>
  <si>
    <t>DE</t>
  </si>
  <si>
    <t>OLB</t>
  </si>
  <si>
    <t>G</t>
  </si>
  <si>
    <t>RB</t>
  </si>
  <si>
    <t>TE</t>
  </si>
  <si>
    <t>FB</t>
  </si>
  <si>
    <t>DT</t>
  </si>
  <si>
    <t>K</t>
  </si>
  <si>
    <t>ILB</t>
  </si>
  <si>
    <t>T</t>
  </si>
  <si>
    <t>TOTALS</t>
  </si>
  <si>
    <t>OL</t>
  </si>
  <si>
    <t>C</t>
  </si>
  <si>
    <t>Allen, Will</t>
  </si>
  <si>
    <t>S</t>
  </si>
  <si>
    <t>TOTAL</t>
  </si>
  <si>
    <t>P</t>
  </si>
  <si>
    <t>BAY CITY BEAVERS</t>
  </si>
  <si>
    <t>Tomlinson, LaDanian</t>
  </si>
  <si>
    <t>Jones, Walter</t>
  </si>
  <si>
    <t>Brees, Drew</t>
  </si>
  <si>
    <t>Gandy, Mike</t>
  </si>
  <si>
    <t>Faneca, Alan</t>
  </si>
  <si>
    <t>Westbrook, Brian</t>
  </si>
  <si>
    <t>Faine, Jeff</t>
  </si>
  <si>
    <t>BENSALEM BOBCATS</t>
  </si>
  <si>
    <t>Pickett, Ryan</t>
  </si>
  <si>
    <t>Shelton, L.J.</t>
  </si>
  <si>
    <t>Johnson, Larry</t>
  </si>
  <si>
    <t>NEWARK BEARS</t>
  </si>
  <si>
    <t>POS</t>
  </si>
  <si>
    <t>Gonzalez, Tony</t>
  </si>
  <si>
    <t>OG</t>
  </si>
  <si>
    <t>Thornton, David</t>
  </si>
  <si>
    <t>Trufant, Marcus</t>
  </si>
  <si>
    <t>Williams, Kevin</t>
  </si>
  <si>
    <t>Warren, Ty</t>
  </si>
  <si>
    <t>Clark, Dallas</t>
  </si>
  <si>
    <t>Grossman, Rex</t>
  </si>
  <si>
    <t>Brown, Sheldon</t>
  </si>
  <si>
    <t>Asomugha, Nnamdi</t>
  </si>
  <si>
    <t>Mathis, Rashean</t>
  </si>
  <si>
    <t>Burleson, Nate</t>
  </si>
  <si>
    <t>Shockey, Jeremy</t>
  </si>
  <si>
    <t>CAROLINA BANDITS</t>
  </si>
  <si>
    <t>Carter, Andre</t>
  </si>
  <si>
    <t>Bailey, Champ</t>
  </si>
  <si>
    <t>Chambers, Chris</t>
  </si>
  <si>
    <t>Smith, Steve</t>
  </si>
  <si>
    <t>Porter, Joey</t>
  </si>
  <si>
    <t>Robertson, Dewayne</t>
  </si>
  <si>
    <t>CLEVELAND ROCKS</t>
  </si>
  <si>
    <t>Thomas, Adalius</t>
  </si>
  <si>
    <t>Henderson, John</t>
  </si>
  <si>
    <t>Palmer, Carson</t>
  </si>
  <si>
    <t>Pos</t>
  </si>
  <si>
    <t>Freeney, Dwight</t>
  </si>
  <si>
    <t>Boller, Kyle</t>
  </si>
  <si>
    <t>Kelsay, Chris</t>
  </si>
  <si>
    <t>Diem, Ryan</t>
  </si>
  <si>
    <t>Dockery, Derrick</t>
  </si>
  <si>
    <t>Reed, Josh</t>
  </si>
  <si>
    <t>O'Hara, Shaun</t>
  </si>
  <si>
    <t>Fletcher, London</t>
  </si>
  <si>
    <t>Runyan, John</t>
  </si>
  <si>
    <t>Steinbach, Eric</t>
  </si>
  <si>
    <t xml:space="preserve">G </t>
  </si>
  <si>
    <t>Diehl, Dave</t>
  </si>
  <si>
    <t>Brady, Tom</t>
  </si>
  <si>
    <t>Peterson, Julian</t>
  </si>
  <si>
    <t>Portis, Clinton</t>
  </si>
  <si>
    <t>McKinnie, Bryant</t>
  </si>
  <si>
    <t>Garrard, David</t>
  </si>
  <si>
    <t>Witten, Jason</t>
  </si>
  <si>
    <t>Manning, Peyton</t>
  </si>
  <si>
    <t>Davis, Leonard</t>
  </si>
  <si>
    <t>Williams, Roy</t>
  </si>
  <si>
    <t>Suggs, Terrell</t>
  </si>
  <si>
    <t>White, Dewayne</t>
  </si>
  <si>
    <t>Reed, Ed</t>
  </si>
  <si>
    <t>Kreutz, Olin</t>
  </si>
  <si>
    <t>Johnson, Andre</t>
  </si>
  <si>
    <t>Manuwai, Vince</t>
  </si>
  <si>
    <t>Moss, Randy</t>
  </si>
  <si>
    <t>Briggs, Lance</t>
  </si>
  <si>
    <t>Gage, Justin</t>
  </si>
  <si>
    <t>Tillman, Charles</t>
  </si>
  <si>
    <t>Urlacher, Brian</t>
  </si>
  <si>
    <t>Booker, Marty</t>
  </si>
  <si>
    <t>Chavous, Corey</t>
  </si>
  <si>
    <t>Bernard, Rocky</t>
  </si>
  <si>
    <t>Wayne, Reggie</t>
  </si>
  <si>
    <t>TABLE MOUNTAIN TENACITY</t>
  </si>
  <si>
    <t>Johnson, Chad</t>
  </si>
  <si>
    <t>Mason, Derrick</t>
  </si>
  <si>
    <t>McGahee, Willis</t>
  </si>
  <si>
    <t>S.W. FLORIDA STORM</t>
  </si>
  <si>
    <t>SALEM STEERS</t>
  </si>
  <si>
    <t>Peppers, Julius</t>
  </si>
  <si>
    <t>Newman, Terrance</t>
  </si>
  <si>
    <t>Gross, Jordan</t>
  </si>
  <si>
    <t>Boldin, Anquan</t>
  </si>
  <si>
    <t>James, Bradie</t>
  </si>
  <si>
    <t>McNabb, Donovan</t>
  </si>
  <si>
    <t>Barnett, Nick</t>
  </si>
  <si>
    <t>Brown, Josh</t>
  </si>
  <si>
    <t>McKenzie, Kareem</t>
  </si>
  <si>
    <t>NFL Team</t>
  </si>
  <si>
    <t>Fitzgerald, Larry</t>
  </si>
  <si>
    <t>Ari</t>
  </si>
  <si>
    <t>Det</t>
  </si>
  <si>
    <t>Florence, Drayton</t>
  </si>
  <si>
    <t>Cin</t>
  </si>
  <si>
    <t>Bal</t>
  </si>
  <si>
    <t>Ind</t>
  </si>
  <si>
    <t>NYG</t>
  </si>
  <si>
    <t>KC</t>
  </si>
  <si>
    <t>Sea</t>
  </si>
  <si>
    <t>Jax</t>
  </si>
  <si>
    <t>Atl</t>
  </si>
  <si>
    <t>Buf</t>
  </si>
  <si>
    <t>Hou</t>
  </si>
  <si>
    <t>Cle</t>
  </si>
  <si>
    <t>Phi</t>
  </si>
  <si>
    <t>GB</t>
  </si>
  <si>
    <t>StL</t>
  </si>
  <si>
    <t>NE</t>
  </si>
  <si>
    <t>Min</t>
  </si>
  <si>
    <t>Chi</t>
  </si>
  <si>
    <t>SD</t>
  </si>
  <si>
    <t>Den</t>
  </si>
  <si>
    <t>Mia</t>
  </si>
  <si>
    <t>Oak</t>
  </si>
  <si>
    <t>Roethlisberger, Ben</t>
  </si>
  <si>
    <t>Vilma, Jonathan</t>
  </si>
  <si>
    <t>Dansby, Karlos</t>
  </si>
  <si>
    <t>Pit</t>
  </si>
  <si>
    <t>NYJ</t>
  </si>
  <si>
    <t>Smith, Will</t>
  </si>
  <si>
    <t>NO</t>
  </si>
  <si>
    <t>Ten</t>
  </si>
  <si>
    <t>Manning, Eli</t>
  </si>
  <si>
    <t>Robinson, Dunta</t>
  </si>
  <si>
    <t>Smith, Daryl</t>
  </si>
  <si>
    <t>Car</t>
  </si>
  <si>
    <t>SF</t>
  </si>
  <si>
    <t>Evans, Lee</t>
  </si>
  <si>
    <t>Olshansky, Igor</t>
  </si>
  <si>
    <t>Udeze, Kenechi</t>
  </si>
  <si>
    <t>Jones, Kevin</t>
  </si>
  <si>
    <t>Williams, D.J.</t>
  </si>
  <si>
    <t>Starks, Randy</t>
  </si>
  <si>
    <t>Jackson, Steven</t>
  </si>
  <si>
    <t>Wilfork, Vince</t>
  </si>
  <si>
    <t>Schweigert, Stuart</t>
  </si>
  <si>
    <t>FS</t>
  </si>
  <si>
    <t>Jenkins, Michael</t>
  </si>
  <si>
    <t>Losman, J.P.</t>
  </si>
  <si>
    <t>Watson, Ben</t>
  </si>
  <si>
    <t>Sanders, Bob</t>
  </si>
  <si>
    <t>Andrews, Shawn</t>
  </si>
  <si>
    <t>Dal</t>
  </si>
  <si>
    <t>Gallery, Robert</t>
  </si>
  <si>
    <t>Hall, DeAngelo</t>
  </si>
  <si>
    <t>Taylor, Sean</t>
  </si>
  <si>
    <t>Was</t>
  </si>
  <si>
    <t>Gamble, Chris</t>
  </si>
  <si>
    <t>Clayton, Michael</t>
  </si>
  <si>
    <t>Carey, Vernon</t>
  </si>
  <si>
    <t>Bell, Tatum</t>
  </si>
  <si>
    <t>TB</t>
  </si>
  <si>
    <t>Jones, Julius</t>
  </si>
  <si>
    <t>Winslow, Kellen</t>
  </si>
  <si>
    <t>Dockett, Darnell</t>
  </si>
  <si>
    <t>Harris, Tommie</t>
  </si>
  <si>
    <t>NFL TEAM</t>
  </si>
  <si>
    <t>Vasher, Nathan</t>
  </si>
  <si>
    <t>Williams, Madieu</t>
  </si>
  <si>
    <t>Cooley, Chris</t>
  </si>
  <si>
    <t>Stepanovich, Alex</t>
  </si>
  <si>
    <t>Locklear, Sean</t>
  </si>
  <si>
    <t>Cotchery, Jerricho</t>
  </si>
  <si>
    <t>Parker, Samie</t>
  </si>
  <si>
    <t>Schaub, Matt</t>
  </si>
  <si>
    <t>Wilford, Ernest</t>
  </si>
  <si>
    <t>Wilson, Gibril</t>
  </si>
  <si>
    <t>Allen, Jared</t>
  </si>
  <si>
    <t>Nece, Ryan</t>
  </si>
  <si>
    <t>Ivy, Corey</t>
  </si>
  <si>
    <t>Kemoeatu, Maake</t>
  </si>
  <si>
    <t>Hovan, Chris</t>
  </si>
  <si>
    <t>Vanden Bosch, Kyle</t>
  </si>
  <si>
    <t>McCree, Marlon</t>
  </si>
  <si>
    <t>Peterson, Adrian</t>
  </si>
  <si>
    <t>Bodden, Leigh</t>
  </si>
  <si>
    <t>Daniels, Phillip</t>
  </si>
  <si>
    <t>Scott, Bart</t>
  </si>
  <si>
    <t>Bailey, Boss</t>
  </si>
  <si>
    <t>Coach: Rick Bieber</t>
  </si>
  <si>
    <t>biebs13@msn.com</t>
  </si>
  <si>
    <t>IM=????????</t>
  </si>
  <si>
    <t>Coach: Stacy Suddeth</t>
  </si>
  <si>
    <t>SSuddeth@mindspring.com</t>
  </si>
  <si>
    <t>AIM=????</t>
  </si>
  <si>
    <t>IM=?????</t>
  </si>
  <si>
    <t>Coach: Jeff Paulsen</t>
  </si>
  <si>
    <t>jpmile@sbcglobal.net</t>
  </si>
  <si>
    <t>Coach: Cliff Dolgins</t>
  </si>
  <si>
    <t>cdolgin@attglobal.net</t>
  </si>
  <si>
    <t>AIM: cliffdolg</t>
  </si>
  <si>
    <t>Coach: Pete Katsafanas</t>
  </si>
  <si>
    <t>Pete1028@bellatlantic.net</t>
  </si>
  <si>
    <t>AIM: OFLbelchers</t>
  </si>
  <si>
    <t>Team</t>
  </si>
  <si>
    <t>Coach: Mike Stein</t>
  </si>
  <si>
    <t>AIM: MikeStein7</t>
  </si>
  <si>
    <t>SteinMike@hotmail.com</t>
  </si>
  <si>
    <t>Coach: Joe Gumina</t>
  </si>
  <si>
    <t>AIM: JGum9</t>
  </si>
  <si>
    <t>sureshot_2005@yahoo.com</t>
  </si>
  <si>
    <t>Coach: Bob Sarcewicz</t>
  </si>
  <si>
    <t>RSarce@comcast.net</t>
  </si>
  <si>
    <t>Bush, Reggie</t>
  </si>
  <si>
    <t>Davis, Vernon</t>
  </si>
  <si>
    <t>Whitner, Donte</t>
  </si>
  <si>
    <t>Leinart, Matt</t>
  </si>
  <si>
    <t>Young, Vince</t>
  </si>
  <si>
    <t>Hawk, A.J.</t>
  </si>
  <si>
    <t>Williams, Mario</t>
  </si>
  <si>
    <t>Ferguson, DaBrickashaw</t>
  </si>
  <si>
    <t>Sims, Ernie</t>
  </si>
  <si>
    <t>White, Lendale</t>
  </si>
  <si>
    <t>Ngata, Haloti</t>
  </si>
  <si>
    <t>Joseph, Johnathan</t>
  </si>
  <si>
    <t>Huff, Michael</t>
  </si>
  <si>
    <t>Maroney, Laurence</t>
  </si>
  <si>
    <t>Hill, Tye</t>
  </si>
  <si>
    <t>Greenway, Chad</t>
  </si>
  <si>
    <t>Wimbley, Kamerion</t>
  </si>
  <si>
    <t>Lawson, Manny</t>
  </si>
  <si>
    <t>Joseph, Davin</t>
  </si>
  <si>
    <t>Williams, DeAngelo</t>
  </si>
  <si>
    <t>Addai, Joseph</t>
  </si>
  <si>
    <t>Kiwanuka, Matthias</t>
  </si>
  <si>
    <t>Lewis, Marcedes</t>
  </si>
  <si>
    <t>Croyle, Brodie</t>
  </si>
  <si>
    <t>Jennings, Kelly</t>
  </si>
  <si>
    <t>McNeill, Marcus</t>
  </si>
  <si>
    <t>Jackson, D'Qwell</t>
  </si>
  <si>
    <t>Hali, Tamba</t>
  </si>
  <si>
    <t>Holmes, Santonio</t>
  </si>
  <si>
    <t>Lutui, Deuce (Taitusi)</t>
  </si>
  <si>
    <t>Harper, Roman</t>
  </si>
  <si>
    <t>Tapp, Darryl</t>
  </si>
  <si>
    <t>Clemens, Kellen</t>
  </si>
  <si>
    <t>McCargo, John</t>
  </si>
  <si>
    <t>Allen, Jason</t>
  </si>
  <si>
    <t>Pope, Leonard</t>
  </si>
  <si>
    <t>Howard, Thomas</t>
  </si>
  <si>
    <t>Marshall, Richard</t>
  </si>
  <si>
    <t>Pollard, Bernard</t>
  </si>
  <si>
    <t>Manning, Danieal</t>
  </si>
  <si>
    <t>Fasano, Anthony</t>
  </si>
  <si>
    <t>Colledge, Daryn</t>
  </si>
  <si>
    <t>Griffin, Cedric</t>
  </si>
  <si>
    <t>Scheffler, Tony</t>
  </si>
  <si>
    <t>Winston, Eric</t>
  </si>
  <si>
    <t>Watson, Gabe</t>
  </si>
  <si>
    <t>Whitworth, Andrew</t>
  </si>
  <si>
    <t>Trueblood, Jeremy</t>
  </si>
  <si>
    <t>Smith, Anthony</t>
  </si>
  <si>
    <t>Williams, Demetrius</t>
  </si>
  <si>
    <t>Cook, Ryan</t>
  </si>
  <si>
    <t>Chester, Chris</t>
  </si>
  <si>
    <t>Norwood, Jerious</t>
  </si>
  <si>
    <t>Avant, Jason</t>
  </si>
  <si>
    <t>Hagan, Derek</t>
  </si>
  <si>
    <t>Robinson, Michael</t>
  </si>
  <si>
    <t>Simpson, Ko</t>
  </si>
  <si>
    <t>Drew, Maurice</t>
  </si>
  <si>
    <t>Williams, Brandon</t>
  </si>
  <si>
    <t>Evans, Jahri</t>
  </si>
  <si>
    <t>McQuistan, Paul</t>
  </si>
  <si>
    <t>Marshall, Brandon</t>
  </si>
  <si>
    <t>Gocong, Chris</t>
  </si>
  <si>
    <t>Hatcher, Jason</t>
  </si>
  <si>
    <t>Keiaho, Freddie</t>
  </si>
  <si>
    <t>Stovall, Maurice</t>
  </si>
  <si>
    <t>Cofield, Barry</t>
  </si>
  <si>
    <t>Hester, Devin</t>
  </si>
  <si>
    <t>Spitz, Jason</t>
  </si>
  <si>
    <t>Haralson, Parys</t>
  </si>
  <si>
    <t>Williams, Kyle</t>
  </si>
  <si>
    <t>Gaither, Omar</t>
  </si>
  <si>
    <t>Bethea, Antoine</t>
  </si>
  <si>
    <t>Williams, Jamar</t>
  </si>
  <si>
    <t>Plackemeier, Ryan</t>
  </si>
  <si>
    <t>Edwards, Ray</t>
  </si>
  <si>
    <t>Finnegan, Cortland</t>
  </si>
  <si>
    <t>Smith, Eric</t>
  </si>
  <si>
    <t>Walker, Delanie</t>
  </si>
  <si>
    <t>Setterstrom, Mark</t>
  </si>
  <si>
    <t>Williams, Leon</t>
  </si>
  <si>
    <t>Landry, Dawan</t>
  </si>
  <si>
    <t>Gostkowski, Stephen</t>
  </si>
  <si>
    <t>Peko, Domata</t>
  </si>
  <si>
    <t>Washington, Leon</t>
  </si>
  <si>
    <t>Colon, Willie</t>
  </si>
  <si>
    <t>Dumervil, Elvis</t>
  </si>
  <si>
    <t>Martin, Derrick</t>
  </si>
  <si>
    <t>Jolly, Johnny</t>
  </si>
  <si>
    <t>Doughty, Reed</t>
  </si>
  <si>
    <t>Smith, Brad</t>
  </si>
  <si>
    <t>Moll, Tony</t>
  </si>
  <si>
    <t>Butler, Brad</t>
  </si>
  <si>
    <t>Sims, Rob</t>
  </si>
  <si>
    <t>Ellison, Keith</t>
  </si>
  <si>
    <t>Coleman, Drew</t>
  </si>
  <si>
    <t>Morris, Chris</t>
  </si>
  <si>
    <t>O'Callaghan, Ryan</t>
  </si>
  <si>
    <t>Colston, Marques</t>
  </si>
  <si>
    <t>Lowry, Calvin</t>
  </si>
  <si>
    <t>Tulloch, Stephen</t>
  </si>
  <si>
    <t>Sypniewski, Quinn</t>
  </si>
  <si>
    <t>King, Jeff</t>
  </si>
  <si>
    <t>SCHENECTADY ELECTRIC</t>
  </si>
  <si>
    <t>Coach: Ralph Fick</t>
  </si>
  <si>
    <t>RGFick@earthlink.net</t>
  </si>
  <si>
    <r>
      <t>AIM: GIJoewdaKungFoo</t>
    </r>
    <r>
      <rPr>
        <b/>
        <sz val="10"/>
        <rFont val="Arial"/>
        <family val="2"/>
      </rPr>
      <t> </t>
    </r>
  </si>
  <si>
    <t>ORELAND OUTLAWS</t>
  </si>
  <si>
    <t>Williams, Jamal</t>
  </si>
  <si>
    <t>Seymour, Richard</t>
  </si>
  <si>
    <t>Burress, Plaxico</t>
  </si>
  <si>
    <t>Ogden, Jonathan</t>
  </si>
  <si>
    <t>Jones, Thomas</t>
  </si>
  <si>
    <t>Hamilton, Ben</t>
  </si>
  <si>
    <t>Ward, Hines</t>
  </si>
  <si>
    <t>Williams, Pat</t>
  </si>
  <si>
    <t>Harris, Al</t>
  </si>
  <si>
    <t>Little, Leonard</t>
  </si>
  <si>
    <t>Hampton, Casey</t>
  </si>
  <si>
    <t>Dawkins, Brian</t>
  </si>
  <si>
    <t>Lewis, Jamal</t>
  </si>
  <si>
    <t>Tauscher, Mark</t>
  </si>
  <si>
    <t>Shepard, Lito</t>
  </si>
  <si>
    <t>Lewis, Ray</t>
  </si>
  <si>
    <t>Clifton, Chad</t>
  </si>
  <si>
    <t>Punter</t>
  </si>
  <si>
    <t>LB/G</t>
  </si>
  <si>
    <t>Ret</t>
  </si>
  <si>
    <t>Bulluck, Keith</t>
  </si>
  <si>
    <t>Townsend, Deshea</t>
  </si>
  <si>
    <t>Taylor, Fred</t>
  </si>
  <si>
    <t>Grant, Deon</t>
  </si>
  <si>
    <t>Owens, Terrell</t>
  </si>
  <si>
    <t>Williams, Maurice</t>
  </si>
  <si>
    <t>Brock, Raheem</t>
  </si>
  <si>
    <t>Adams, Flozell</t>
  </si>
  <si>
    <t>Walker, Javon</t>
  </si>
  <si>
    <t>Grant, Charles</t>
  </si>
  <si>
    <t>Carr, Chris</t>
  </si>
  <si>
    <t>McKenzie, Mike</t>
  </si>
  <si>
    <t>Crowell, Angelo</t>
  </si>
  <si>
    <t>Pollard, Marcus</t>
  </si>
  <si>
    <t>Jenkins, Kris</t>
  </si>
  <si>
    <t>Gregg, Kelly</t>
  </si>
  <si>
    <t>Glover, LaRoi</t>
  </si>
  <si>
    <t>Ellis, Shaun</t>
  </si>
  <si>
    <t>Greenwood, Morlon</t>
  </si>
  <si>
    <t>Lavar Arrington</t>
  </si>
  <si>
    <t>Ron Stone</t>
  </si>
  <si>
    <t>Light, Matt</t>
  </si>
  <si>
    <t>3 QBs</t>
  </si>
  <si>
    <t>3 RBs</t>
  </si>
  <si>
    <t>6 Rec (minimum of 1 TE)</t>
  </si>
  <si>
    <t>7 OL (minimum 1C, 2OTs and 2OGs)</t>
  </si>
  <si>
    <t>1 PK</t>
  </si>
  <si>
    <t>1 Punter</t>
  </si>
  <si>
    <t>6 Def Linemen (min of 2DTs and 2DEs)</t>
  </si>
  <si>
    <t>6 LBs (minimum 1 ILB and 2 OLBs)</t>
  </si>
  <si>
    <t>7 DBS (minimum 2CBs and 2Ss)</t>
  </si>
  <si>
    <t>1 KR</t>
  </si>
  <si>
    <t>1 PR</t>
  </si>
  <si>
    <t>H backs can be used as TEs or RBs and LB/S can be used for either position.</t>
  </si>
  <si>
    <t>(incl Troupe)</t>
  </si>
  <si>
    <t>(excl Troupe)</t>
  </si>
  <si>
    <t>(excl Brayton)</t>
  </si>
  <si>
    <t>(incl Brayton)</t>
  </si>
  <si>
    <t>Incl. LS</t>
  </si>
  <si>
    <t>LS</t>
  </si>
  <si>
    <t>Pennington, Chad</t>
  </si>
  <si>
    <t>Trade for 1 T</t>
  </si>
  <si>
    <t>Jordan Black</t>
  </si>
  <si>
    <t>Phillips, Jermaine</t>
  </si>
  <si>
    <t>Fujita, Scott</t>
  </si>
  <si>
    <t>Cole, Trent</t>
  </si>
  <si>
    <t>Simmons, Kendall</t>
  </si>
  <si>
    <t>Woodson, Charles</t>
  </si>
  <si>
    <t>Bruce, Isaac</t>
  </si>
  <si>
    <t>Barton, Eric</t>
  </si>
  <si>
    <t>Johnson, Jarret</t>
  </si>
  <si>
    <t>Harrison, Rodney</t>
  </si>
  <si>
    <t>Kaesviharn, Kevin</t>
  </si>
  <si>
    <t>Koenen, Michael</t>
  </si>
  <si>
    <t>P-K</t>
  </si>
  <si>
    <t>Hamlin, Ken</t>
  </si>
  <si>
    <t>Baker, Chris</t>
  </si>
  <si>
    <t>DE/OLB</t>
  </si>
  <si>
    <t>Sapp, Warren</t>
  </si>
  <si>
    <t>Wilhelm, Matt</t>
  </si>
  <si>
    <t>Crayton, Patrick</t>
  </si>
  <si>
    <t>Bunkley, Broderick</t>
  </si>
  <si>
    <t>Bell, Jacob</t>
  </si>
  <si>
    <t>Rosenfels, Sage</t>
  </si>
  <si>
    <t>Shanle, Scott</t>
  </si>
  <si>
    <t>Garza, Roberto</t>
  </si>
  <si>
    <t>Betts, Ladell</t>
  </si>
  <si>
    <t>Butler, James</t>
  </si>
  <si>
    <t>Hart, Clinton</t>
  </si>
  <si>
    <t>Gray, Quinn</t>
  </si>
  <si>
    <t>Thompson, Lamont</t>
  </si>
  <si>
    <t>Jackson, Dexter</t>
  </si>
  <si>
    <t>Berrian, Bernard</t>
  </si>
  <si>
    <t>Coach: Steve Jenkinson</t>
  </si>
  <si>
    <t>snjenkinson@shaw.ca</t>
  </si>
  <si>
    <t>AIM=SJenk365</t>
  </si>
  <si>
    <t>Rivers, Phillip</t>
  </si>
  <si>
    <t>Snee, Chris</t>
  </si>
  <si>
    <t>Peters, Jason</t>
  </si>
  <si>
    <t>Starks, Max</t>
  </si>
  <si>
    <t>Williams, Demorrio</t>
  </si>
  <si>
    <t>McAlister, Chris</t>
  </si>
  <si>
    <t>Muhammad, Muhsin</t>
  </si>
  <si>
    <t>Edwards, Braylon</t>
  </si>
  <si>
    <t>Barron, Alex</t>
  </si>
  <si>
    <t>Smith, Alex</t>
  </si>
  <si>
    <t>Vrabel, Mike</t>
  </si>
  <si>
    <t>Cutler, Jay</t>
  </si>
  <si>
    <t>Mangold, Nick</t>
  </si>
  <si>
    <t>Jennings, Greg</t>
  </si>
  <si>
    <t>Ingram, Clint</t>
  </si>
  <si>
    <t>Daniels, Owen</t>
  </si>
  <si>
    <t>Anderson, Mark</t>
  </si>
  <si>
    <t>Walter, Kevin</t>
  </si>
  <si>
    <t>Gould, Robbie</t>
  </si>
  <si>
    <t>Johnson, Landon</t>
  </si>
  <si>
    <t>Roman, Mark</t>
  </si>
  <si>
    <t>Hall, James</t>
  </si>
  <si>
    <t>Henry, Travis</t>
  </si>
  <si>
    <t>Wrighster, George</t>
  </si>
  <si>
    <t>Sirmon, Peter</t>
  </si>
  <si>
    <t>Gaines, Michael</t>
  </si>
  <si>
    <t>Davenport, Najeh</t>
  </si>
  <si>
    <t>McCray, Bobby</t>
  </si>
  <si>
    <t>Pashos, Tony</t>
  </si>
  <si>
    <t>Curry, Ronald</t>
  </si>
  <si>
    <t>Williams, Randal</t>
  </si>
  <si>
    <t>Jackson, Jamaal</t>
  </si>
  <si>
    <t>Kasay, John</t>
  </si>
  <si>
    <t>Gurode, Andre</t>
  </si>
  <si>
    <t>Zgonina, Jeff</t>
  </si>
  <si>
    <t>DeMulling, Rick</t>
  </si>
  <si>
    <t>Holdman, Warrick</t>
  </si>
  <si>
    <t>Jackson, Tarvaris</t>
  </si>
  <si>
    <t>Romo, Tony</t>
  </si>
  <si>
    <t>Columbo, Marco</t>
  </si>
  <si>
    <t>Washington, Nate</t>
  </si>
  <si>
    <t>Utecht, Ben</t>
  </si>
  <si>
    <t>Huard, Damon</t>
  </si>
  <si>
    <t>Thomas, Juqua</t>
  </si>
  <si>
    <t>Hackett, D. J.</t>
  </si>
  <si>
    <t>Considine, Sean</t>
  </si>
  <si>
    <t>SEA</t>
  </si>
  <si>
    <t>Anderson, Derek</t>
  </si>
  <si>
    <t>Lemon, Cleo</t>
  </si>
  <si>
    <t>Cooper, Stephen</t>
  </si>
  <si>
    <t>Lewis, Keith</t>
  </si>
  <si>
    <t xml:space="preserve">Brown, Reggie </t>
  </si>
  <si>
    <t>Cromartie, Antonio</t>
  </si>
  <si>
    <t>07 Salary</t>
  </si>
  <si>
    <t>CHI</t>
  </si>
  <si>
    <t>Coach: Larry Hill</t>
  </si>
  <si>
    <t>MrMetal@charter.net</t>
  </si>
  <si>
    <t xml:space="preserve">IM = MrMetal222 </t>
  </si>
  <si>
    <t>STL</t>
  </si>
  <si>
    <t xml:space="preserve">Thomas, William </t>
  </si>
  <si>
    <t>Coach: Mark Haucke</t>
  </si>
  <si>
    <t>MHPHaucke@aol.com</t>
  </si>
  <si>
    <t>IM= ??</t>
  </si>
  <si>
    <t>NEW YORK HITMEN</t>
  </si>
  <si>
    <t>BOSTON GAME BREAKERS</t>
  </si>
  <si>
    <t>TEN</t>
  </si>
  <si>
    <t>Ryans, DeMeco</t>
  </si>
  <si>
    <t>CB-RET</t>
  </si>
  <si>
    <t>Rice, Sidney</t>
  </si>
  <si>
    <t>Bennett, Fred</t>
  </si>
  <si>
    <t>MIN</t>
  </si>
  <si>
    <t>ARI</t>
  </si>
  <si>
    <t>PHI</t>
  </si>
  <si>
    <t>IND</t>
  </si>
  <si>
    <t>MIA</t>
  </si>
  <si>
    <t>HOU</t>
  </si>
  <si>
    <t>ATL</t>
  </si>
  <si>
    <t>CIN</t>
  </si>
  <si>
    <t>08 Rookie</t>
  </si>
  <si>
    <t>Revis, Darrelle</t>
  </si>
  <si>
    <t>Weddle, Eric</t>
  </si>
  <si>
    <t>Booker, Lorenzo</t>
  </si>
  <si>
    <t>Bush, Michael</t>
  </si>
  <si>
    <t>OAK</t>
  </si>
  <si>
    <t>Wrotto, Mansfield</t>
  </si>
  <si>
    <t>Posluszny, Paul</t>
  </si>
  <si>
    <t>BUF</t>
  </si>
  <si>
    <t>Miller, Zach</t>
  </si>
  <si>
    <t>Jackson, Tanard</t>
  </si>
  <si>
    <t>Beekman, Josh</t>
  </si>
  <si>
    <t>Allison, Aundrae</t>
  </si>
  <si>
    <t>Darby, Kenneth</t>
  </si>
  <si>
    <t>Stanley, Derek</t>
  </si>
  <si>
    <t>Diles, Zach</t>
  </si>
  <si>
    <t>Thomas, Joe</t>
  </si>
  <si>
    <t>Beason, Jon</t>
  </si>
  <si>
    <t>CAR</t>
  </si>
  <si>
    <t>Crowder, Tim</t>
  </si>
  <si>
    <t>DEN</t>
  </si>
  <si>
    <t>DET</t>
  </si>
  <si>
    <t>Griffin, Michael</t>
  </si>
  <si>
    <t>Edwards, Trent</t>
  </si>
  <si>
    <t>DAL</t>
  </si>
  <si>
    <t>WAS</t>
  </si>
  <si>
    <t>PIT</t>
  </si>
  <si>
    <t>Ryan, Clifton</t>
  </si>
  <si>
    <t>Graham, Corey</t>
  </si>
  <si>
    <t>Pitcock, Quinn</t>
  </si>
  <si>
    <t>Bishop, Desmond</t>
  </si>
  <si>
    <t>Robinson, Ryne</t>
  </si>
  <si>
    <t>Frye, Brandon</t>
  </si>
  <si>
    <t>Koets, Adam</t>
  </si>
  <si>
    <t>Toeaina, Matt</t>
  </si>
  <si>
    <t>Spaeth, Matt</t>
  </si>
  <si>
    <t>McDonald, Brandon</t>
  </si>
  <si>
    <t>Gay, William</t>
  </si>
  <si>
    <t>Folk, Nick</t>
  </si>
  <si>
    <t>Brown, Levi</t>
  </si>
  <si>
    <t>Ross, Aaron</t>
  </si>
  <si>
    <t>Spencer, Anthony</t>
  </si>
  <si>
    <t>Sears, Arron</t>
  </si>
  <si>
    <t>Houston, Chris</t>
  </si>
  <si>
    <t>Wright, Eric</t>
  </si>
  <si>
    <t>Young, Usama</t>
  </si>
  <si>
    <t>Johnson, Charles</t>
  </si>
  <si>
    <t>Thomas, Marcus</t>
  </si>
  <si>
    <t>Harrell, Justin</t>
  </si>
  <si>
    <t>Robinson, Laurent</t>
  </si>
  <si>
    <t>Richardson, Jay</t>
  </si>
  <si>
    <t>Okoye, Amobi</t>
  </si>
  <si>
    <t>Staley, Joe</t>
  </si>
  <si>
    <t>Abiamiri, Victor</t>
  </si>
  <si>
    <t>Figurs, Yamon</t>
  </si>
  <si>
    <t>Wright, Dwayne</t>
  </si>
  <si>
    <t>Bushrod, Jermon</t>
  </si>
  <si>
    <t>Milner, Martrez</t>
  </si>
  <si>
    <t>Carriker, Adam</t>
  </si>
  <si>
    <t>Harris, David</t>
  </si>
  <si>
    <t>Bradley, Stewart</t>
  </si>
  <si>
    <t>Smith, Troy</t>
  </si>
  <si>
    <t>Patrick, Ben</t>
  </si>
  <si>
    <t>Piscitelli, Sabby</t>
  </si>
  <si>
    <t>Wade, Jonathan</t>
  </si>
  <si>
    <t>Breaston, Steve</t>
  </si>
  <si>
    <t>Celek, Brent</t>
  </si>
  <si>
    <t>Crosby, Mason</t>
  </si>
  <si>
    <t>Timmons, Lawrence</t>
  </si>
  <si>
    <t>Moss, Jarvis</t>
  </si>
  <si>
    <t>Gonzalez, Anthony</t>
  </si>
  <si>
    <t>Leonard, Brian</t>
  </si>
  <si>
    <t>RB/FB</t>
  </si>
  <si>
    <t>Wilson, Josh</t>
  </si>
  <si>
    <t>Yanda, Marshall</t>
  </si>
  <si>
    <t>DeOssie, Zak</t>
  </si>
  <si>
    <t>Atkins, Baraka</t>
  </si>
  <si>
    <t>Shaw, Tim</t>
  </si>
  <si>
    <t>Quinn, Brady</t>
  </si>
  <si>
    <t>Woodley, Lamarr</t>
  </si>
  <si>
    <t>Smith, Kolby</t>
  </si>
  <si>
    <t>Fields, Brandon</t>
  </si>
  <si>
    <t>Johnson, Calvin</t>
  </si>
  <si>
    <t>Bowe, Dwayne</t>
  </si>
  <si>
    <t>Durant, Justin</t>
  </si>
  <si>
    <t>Moses, Quentin</t>
  </si>
  <si>
    <t>Jones, James</t>
  </si>
  <si>
    <t>Coe, Michael</t>
  </si>
  <si>
    <t>Ugoh, Tony</t>
  </si>
  <si>
    <t>Rouse, Aaron</t>
  </si>
  <si>
    <t>Barbre, Allen</t>
  </si>
  <si>
    <t>Wynn, Deshawn</t>
  </si>
  <si>
    <t>Lynch, Marshawn</t>
  </si>
  <si>
    <t>Nelson, Reggie</t>
  </si>
  <si>
    <t>Hall, Leon</t>
  </si>
  <si>
    <t>Olsen, Greg</t>
  </si>
  <si>
    <t>Kalil, Ryan</t>
  </si>
  <si>
    <t>OC</t>
  </si>
  <si>
    <t>Alexander, Gerald</t>
  </si>
  <si>
    <t>Ramirez, Manuel</t>
  </si>
  <si>
    <t>Bradshaw, Ahmad</t>
  </si>
  <si>
    <t>Russell, Jamarcus</t>
  </si>
  <si>
    <t>Meriweather, Brandon</t>
  </si>
  <si>
    <t>Beck, John</t>
  </si>
  <si>
    <t>Mebane, Brandon</t>
  </si>
  <si>
    <t>Higgins, Johnnie Lee</t>
  </si>
  <si>
    <t>Rowe, Jeff</t>
  </si>
  <si>
    <t>Frampton, Eric</t>
  </si>
  <si>
    <t>Schouman, Derek</t>
  </si>
  <si>
    <t>Willis, Patrick</t>
  </si>
  <si>
    <t>Satele, Samson</t>
  </si>
  <si>
    <t>Tyler, DeMarcus "Tank"</t>
  </si>
  <si>
    <t>Robison, Brian</t>
  </si>
  <si>
    <t>Herring, Will</t>
  </si>
  <si>
    <t>Johnson, Michael</t>
  </si>
  <si>
    <t>Ginn, Ted</t>
  </si>
  <si>
    <t>Jones, Jacoby</t>
  </si>
  <si>
    <t>Sepulveda, Daniel</t>
  </si>
  <si>
    <t>Taylor, Herbert</t>
  </si>
  <si>
    <t>Anderson, Jamaal</t>
  </si>
  <si>
    <t>Blalock, Justin</t>
  </si>
  <si>
    <t>McCauley, Marcus</t>
  </si>
  <si>
    <t>Payne, Kevin</t>
  </si>
  <si>
    <t>Landry, LaRon</t>
  </si>
  <si>
    <t>Grubbs, Ben</t>
  </si>
  <si>
    <t>Davis, Craig</t>
  </si>
  <si>
    <t>McBride, Turk</t>
  </si>
  <si>
    <t>Black, Quincy</t>
  </si>
  <si>
    <t>Boss, Kevin</t>
  </si>
  <si>
    <t>Taylor, Jason</t>
  </si>
  <si>
    <t>Hutchinson, Steve</t>
  </si>
  <si>
    <t>Goff, Mike</t>
  </si>
  <si>
    <t>Hasselbeck, Matt</t>
  </si>
  <si>
    <t>Holt, Tory</t>
  </si>
  <si>
    <t>Clements, Nate</t>
  </si>
  <si>
    <t>Bulger, Marc</t>
  </si>
  <si>
    <t>Driver, Donald</t>
  </si>
  <si>
    <t>James, Edgerrin</t>
  </si>
  <si>
    <t>Sharper, Darren</t>
  </si>
  <si>
    <t>Phillips, Shaun</t>
  </si>
  <si>
    <t>Birk, Matt</t>
  </si>
  <si>
    <t>Koppen, Dan</t>
  </si>
  <si>
    <t>Wahle, Mike</t>
  </si>
  <si>
    <t>Coles, Laveranues</t>
  </si>
  <si>
    <t>Galloway, Joey</t>
  </si>
  <si>
    <t>Henderson, E.J.</t>
  </si>
  <si>
    <t>Brooks, Derrick</t>
  </si>
  <si>
    <t>Jones, Levi</t>
  </si>
  <si>
    <t xml:space="preserve">T </t>
  </si>
  <si>
    <t>Griffin, Cornelius</t>
  </si>
  <si>
    <t>Haynesworth, Albert</t>
  </si>
  <si>
    <t>Henry, Anthony</t>
  </si>
  <si>
    <t>Meester, Brad</t>
  </si>
  <si>
    <t>Abraham, John</t>
  </si>
  <si>
    <t>Stallworth, Donte</t>
  </si>
  <si>
    <t>Harrington, Joey</t>
  </si>
  <si>
    <t>Johnson, Bryant</t>
  </si>
  <si>
    <t>Smith, Dwight</t>
  </si>
  <si>
    <t>Mathis, Robert</t>
  </si>
  <si>
    <t>Foote, Larry</t>
  </si>
  <si>
    <t>Farrior, James</t>
  </si>
  <si>
    <t>Ogunleye, Adewale</t>
  </si>
  <si>
    <t>Stinchcomb, John</t>
  </si>
  <si>
    <t>Rogers, Shaun</t>
  </si>
  <si>
    <t>McClure, Warrington</t>
  </si>
  <si>
    <t>Kerney, Patrick</t>
  </si>
  <si>
    <t>Douglas, Marques</t>
  </si>
  <si>
    <t>Smoot, Fred</t>
  </si>
  <si>
    <t>Brackett, Gary</t>
  </si>
  <si>
    <t>Stover, Matt</t>
  </si>
  <si>
    <t>Maynard, Brad</t>
  </si>
  <si>
    <t>McIntosh, Roger 'Rockie'</t>
  </si>
  <si>
    <t>Williams, Cory</t>
  </si>
  <si>
    <t>Johnson, Eric</t>
  </si>
  <si>
    <t>Pitts, Chester</t>
  </si>
  <si>
    <t>Lindell, Rian</t>
  </si>
  <si>
    <t>Fraley, Hank</t>
  </si>
  <si>
    <t>Moulds, Eric</t>
  </si>
  <si>
    <t>Lewis, Michael</t>
  </si>
  <si>
    <t>Wilkins, Jeff</t>
  </si>
  <si>
    <t>Surtain, Patrick</t>
  </si>
  <si>
    <t>Pears, Erik</t>
  </si>
  <si>
    <t>Kampman, Aaron</t>
  </si>
  <si>
    <t>Northcutt, Dennis</t>
  </si>
  <si>
    <t>Page, Jarrad</t>
  </si>
  <si>
    <t>Hayes, Gerald</t>
  </si>
  <si>
    <t>Springs, Shawn</t>
  </si>
  <si>
    <t>HB</t>
  </si>
  <si>
    <t>Walker, Langston</t>
  </si>
  <si>
    <t>Smith, Derek</t>
  </si>
  <si>
    <t>Porter, Jerry</t>
  </si>
  <si>
    <t>Carter, Kevin</t>
  </si>
  <si>
    <t>Mitchell, Kawicka</t>
  </si>
  <si>
    <t>Taylor, Ike</t>
  </si>
  <si>
    <t>Graham, Daniel</t>
  </si>
  <si>
    <t>Bruschi, Tedy</t>
  </si>
  <si>
    <t>Ellis, Greg</t>
  </si>
  <si>
    <t>Crocker, Chris</t>
  </si>
  <si>
    <t>Hilliard, Ike</t>
  </si>
  <si>
    <t>Buckhalter, Correll</t>
  </si>
  <si>
    <t>Peterson, Mike</t>
  </si>
  <si>
    <t>McBriar, Mat</t>
  </si>
  <si>
    <t>Graham, Shayne</t>
  </si>
  <si>
    <t>Shiancoe, Visanthe</t>
  </si>
  <si>
    <t>Snyder, Adam</t>
  </si>
  <si>
    <t>Lepsis, Matt</t>
  </si>
  <si>
    <t>Harrison, James</t>
  </si>
  <si>
    <t>Toomer, Amani</t>
  </si>
  <si>
    <t>Bironas, Rob</t>
  </si>
  <si>
    <t>Jordan, LaMont</t>
  </si>
  <si>
    <t>Mulitalo, Edwin</t>
  </si>
  <si>
    <t>Harris, Nick</t>
  </si>
  <si>
    <t>Williams, Roydell</t>
  </si>
  <si>
    <t>Carter, Drew</t>
  </si>
  <si>
    <t>Nedney, Joe</t>
  </si>
  <si>
    <t>Morris, Maurice</t>
  </si>
  <si>
    <t>Thomas, Hollis</t>
  </si>
  <si>
    <t>Madison, Sam</t>
  </si>
  <si>
    <t>Wharton, Travelle</t>
  </si>
  <si>
    <t>Austin, Miles</t>
  </si>
  <si>
    <t>WR/KR</t>
  </si>
  <si>
    <t>Lenon, Paris</t>
  </si>
  <si>
    <t>Haye, Jovan</t>
  </si>
  <si>
    <t>Bollinger, Brooks</t>
  </si>
  <si>
    <t>Salaam, Ephraim</t>
  </si>
  <si>
    <t>Babineaux, Jordan</t>
  </si>
  <si>
    <t>Hood, Roderick</t>
  </si>
  <si>
    <t>Strahan, Michael</t>
  </si>
  <si>
    <t>Green, Jarvis</t>
  </si>
  <si>
    <t>Roye, Orpheus</t>
  </si>
  <si>
    <t>Andersen, Morten</t>
  </si>
  <si>
    <t>Johnson, Travis</t>
  </si>
  <si>
    <t>Kennedy, Kenoy</t>
  </si>
  <si>
    <t>Collins, Kerry</t>
  </si>
  <si>
    <t>Flanagan, Mike</t>
  </si>
  <si>
    <t>McCown, Luke</t>
  </si>
  <si>
    <t>Griese, Brian</t>
  </si>
  <si>
    <t>Kuper, Chris</t>
  </si>
  <si>
    <t>Looker, Dane</t>
  </si>
  <si>
    <t>WR/PR</t>
  </si>
  <si>
    <t>Turk, Matt</t>
  </si>
  <si>
    <t>Clabo, Tyson</t>
  </si>
  <si>
    <t>Weary, Fred</t>
  </si>
  <si>
    <t>Russell, Brian</t>
  </si>
  <si>
    <t>Hartwig, Justin</t>
  </si>
  <si>
    <t>Lechler, Shane</t>
  </si>
  <si>
    <t>Peterman, Steve</t>
  </si>
  <si>
    <t>Fowler, Ryan</t>
  </si>
  <si>
    <t>Buchanon, Philip</t>
  </si>
  <si>
    <t>CB/RET</t>
  </si>
  <si>
    <t>Kluwe, Chris</t>
  </si>
  <si>
    <t>Watson, Kenny</t>
  </si>
  <si>
    <t>Lee, Andy</t>
  </si>
  <si>
    <t>Smith, Antonio</t>
  </si>
  <si>
    <t>Stewart, Tony</t>
  </si>
  <si>
    <t>Peelle, Justin</t>
  </si>
  <si>
    <t>Andrews, Stacy</t>
  </si>
  <si>
    <t>Johnson, Spencer</t>
  </si>
  <si>
    <t>Hedgecock, Madison</t>
  </si>
  <si>
    <t>Thornton, John</t>
  </si>
  <si>
    <t>Diggs, Na'il</t>
  </si>
  <si>
    <t xml:space="preserve">Gbaja-Biamila, Kabeer </t>
  </si>
  <si>
    <t>Peek, Antwan</t>
  </si>
  <si>
    <t>Jones, Dhani</t>
  </si>
  <si>
    <t>Norris, Moran</t>
  </si>
  <si>
    <t>Richardson, Tony</t>
  </si>
  <si>
    <t>Martin, Ruvell</t>
  </si>
  <si>
    <t>Sapp, Cecil</t>
  </si>
  <si>
    <t>Dearth, James</t>
  </si>
  <si>
    <t>TE/LS</t>
  </si>
  <si>
    <t>Wright, Jason</t>
  </si>
  <si>
    <t>Ladouceur, L.P.</t>
  </si>
  <si>
    <t>C/LS</t>
  </si>
  <si>
    <t>Koutouvides, Niko</t>
  </si>
  <si>
    <t>Hoke, Chris</t>
  </si>
  <si>
    <t>Orton, Kyle</t>
  </si>
  <si>
    <t>Lewis, Greg</t>
  </si>
  <si>
    <t>Hurd, Sam</t>
  </si>
  <si>
    <t>Shaffer, Kevin</t>
  </si>
  <si>
    <t>Duckett, T.J.</t>
  </si>
  <si>
    <t>Bidwell, Josh</t>
  </si>
  <si>
    <t>Smith, Musa</t>
  </si>
  <si>
    <t>Seau, Junior</t>
  </si>
  <si>
    <t>Fisher, Travis</t>
  </si>
  <si>
    <t>Holcomb, Kelly</t>
  </si>
  <si>
    <t>Muhlback, Don</t>
  </si>
  <si>
    <t>Bush, Jarrett</t>
  </si>
  <si>
    <t>CB/ST</t>
  </si>
  <si>
    <t>OLB/ST</t>
  </si>
  <si>
    <t>Greer, Jabari</t>
  </si>
  <si>
    <t>But</t>
  </si>
  <si>
    <t>Bentley, Kevin</t>
  </si>
  <si>
    <t>Clark, Danny</t>
  </si>
  <si>
    <t>Engram, Bobby</t>
  </si>
  <si>
    <t>Gaffney, Jabar</t>
  </si>
  <si>
    <t>Moore, Lance</t>
  </si>
  <si>
    <t>Brown, Chris</t>
  </si>
  <si>
    <t>Bigby, Atari</t>
  </si>
  <si>
    <t>Stokley, Brandon</t>
  </si>
  <si>
    <t>Pace, Calvin</t>
  </si>
  <si>
    <t>DE-LB</t>
  </si>
  <si>
    <t>Leonhard, Jim</t>
  </si>
  <si>
    <t>Franklin, Aubrayo</t>
  </si>
  <si>
    <t>Coleman, Kenyon</t>
  </si>
  <si>
    <t>Webster, Nate</t>
  </si>
  <si>
    <t>Graham, Ernest</t>
  </si>
  <si>
    <t>Ward, Derrick</t>
  </si>
  <si>
    <t>Evans, Heath</t>
  </si>
  <si>
    <t>Montgomery, Anthony</t>
  </si>
  <si>
    <t>Jac</t>
  </si>
  <si>
    <t>Mikell, Quentin</t>
  </si>
  <si>
    <t>Brown, Kris</t>
  </si>
  <si>
    <t>Fletcher, Bryan</t>
  </si>
  <si>
    <t>Colbert, Keary</t>
  </si>
  <si>
    <t>Myers, Chris</t>
  </si>
  <si>
    <t>Patten, David</t>
  </si>
  <si>
    <t>Odom, Antwan</t>
  </si>
  <si>
    <t>Seubert, Rich</t>
  </si>
  <si>
    <t>Hagler, Tyjuan</t>
  </si>
  <si>
    <t>Gay, Randall</t>
  </si>
  <si>
    <t>Smith, Keith</t>
  </si>
  <si>
    <t>DiGiorgio, John</t>
  </si>
  <si>
    <t>Cooper, Deke</t>
  </si>
  <si>
    <t>Holt, Glenn</t>
  </si>
  <si>
    <t>Vickers, Lawrence</t>
  </si>
  <si>
    <t>Fabini, Jason</t>
  </si>
  <si>
    <t>Brown, Tony</t>
  </si>
  <si>
    <t>Hutchins, Von</t>
  </si>
  <si>
    <t>Boiman, Rocky</t>
  </si>
  <si>
    <t>Johnson, Al</t>
  </si>
  <si>
    <t>Elam, Abram</t>
  </si>
  <si>
    <t>Herrera, Anthony</t>
  </si>
  <si>
    <t>McGowan, Brandon</t>
  </si>
  <si>
    <t>2008 Fines</t>
  </si>
  <si>
    <t>KEEP</t>
  </si>
  <si>
    <t>Hill, Shaun</t>
  </si>
  <si>
    <t xml:space="preserve">ALABAMA HAWKS </t>
  </si>
  <si>
    <t>(MID SOUTH GIANTS)</t>
  </si>
  <si>
    <t>SOUTHERN CALIFORNIA SUN</t>
  </si>
  <si>
    <t>AIM: PIRATESBILLSFAN</t>
  </si>
  <si>
    <t>(LOS ANGELES EXPRESS)</t>
  </si>
  <si>
    <t>SAN DIEGO SWAMP MONKEYS</t>
  </si>
  <si>
    <t>Manchester Irish Rebels</t>
  </si>
  <si>
    <t>ST. PETERSBURG SHARKS</t>
  </si>
  <si>
    <t>Coach: Chris Mordas</t>
  </si>
  <si>
    <t>PORTLAND MILLERS</t>
  </si>
  <si>
    <t>Coach: Jim Rice</t>
  </si>
  <si>
    <t>jimbo0121712000@yahoo.com</t>
  </si>
  <si>
    <t>Collins, Todd</t>
  </si>
  <si>
    <t>AIM: CMordas15</t>
  </si>
  <si>
    <t>Torbor, Reggie</t>
  </si>
  <si>
    <t>Keep</t>
  </si>
  <si>
    <t>AIM:</t>
  </si>
  <si>
    <t>2013</t>
  </si>
  <si>
    <t>Coach: Brian Eichhorn</t>
  </si>
  <si>
    <t>AIM=</t>
  </si>
  <si>
    <t>brianeichhorn@onlineracingclub.com</t>
  </si>
  <si>
    <t>Dockery, Kevin</t>
  </si>
  <si>
    <t xml:space="preserve"> G</t>
  </si>
  <si>
    <t xml:space="preserve"> C</t>
  </si>
  <si>
    <t xml:space="preserve"> S</t>
  </si>
  <si>
    <t xml:space="preserve"> T</t>
  </si>
  <si>
    <t>Dielman, Chris</t>
  </si>
  <si>
    <t>McGee, Terrence</t>
  </si>
  <si>
    <t>Houshmandzadeh, T.J.</t>
  </si>
  <si>
    <t>Jones, Sean</t>
  </si>
  <si>
    <t>LB/DE</t>
  </si>
  <si>
    <t>Grant, Ryan</t>
  </si>
  <si>
    <t>Welker, Wes</t>
  </si>
  <si>
    <t>Witherspoon, Wil</t>
  </si>
  <si>
    <t>G-T</t>
  </si>
  <si>
    <t>Ellis, Sedrick</t>
  </si>
  <si>
    <t>Thomas, Devin</t>
  </si>
  <si>
    <t>Lee, Patrick</t>
  </si>
  <si>
    <t>DeCoud, Thomas</t>
  </si>
  <si>
    <t>Keglar, Stanford</t>
  </si>
  <si>
    <t>Justice, Steven</t>
  </si>
  <si>
    <t>Goff, Jonathan</t>
  </si>
  <si>
    <t>Hubbard, Paul</t>
  </si>
  <si>
    <t>Schwartz, Geoff</t>
  </si>
  <si>
    <t>Clady, Ryan</t>
  </si>
  <si>
    <t>Johnson, Chris</t>
  </si>
  <si>
    <t>Keller, Dustin</t>
  </si>
  <si>
    <t>Rice, Ray</t>
  </si>
  <si>
    <t>Smith, Reggie</t>
  </si>
  <si>
    <t>Gooden, Tavares</t>
  </si>
  <si>
    <t>Avril, Cliff</t>
  </si>
  <si>
    <t>Ellis, Chris</t>
  </si>
  <si>
    <t>Choice, Tashard</t>
  </si>
  <si>
    <t>Bennett, Earl</t>
  </si>
  <si>
    <t>Wheeler, Philip</t>
  </si>
  <si>
    <t>Scandrick, Orlando</t>
  </si>
  <si>
    <t>Pressley, DeMario</t>
  </si>
  <si>
    <t>Ikegwuonu, Jack</t>
  </si>
  <si>
    <t>Thomas, Donald</t>
  </si>
  <si>
    <t>Dunlap, King</t>
  </si>
  <si>
    <t>Barton, Kirk</t>
  </si>
  <si>
    <t>Adams, Chester</t>
  </si>
  <si>
    <t>Cherilus, Gosder</t>
  </si>
  <si>
    <t>Flowers, Brandon</t>
  </si>
  <si>
    <t>Jonson, Tyrell</t>
  </si>
  <si>
    <t>Charles, Jamaal</t>
  </si>
  <si>
    <t>Murphy, Shawn</t>
  </si>
  <si>
    <t>Lichtensteiger, Kory</t>
  </si>
  <si>
    <t>Nicks, Carl</t>
  </si>
  <si>
    <t>Brooks, Durant</t>
  </si>
  <si>
    <t>Keith, Brandon</t>
  </si>
  <si>
    <t>Harrington, Christopher</t>
  </si>
  <si>
    <t>Garner, Nate</t>
  </si>
  <si>
    <t>Rivers, Keith</t>
  </si>
  <si>
    <t>Nelson, Jordy</t>
  </si>
  <si>
    <t>Campbell, Calais</t>
  </si>
  <si>
    <t>Branch, Tyvon</t>
  </si>
  <si>
    <t>Collins, Anthony</t>
  </si>
  <si>
    <t>Schuening, Roy</t>
  </si>
  <si>
    <t>Guion, Letroy</t>
  </si>
  <si>
    <t>Biermann, Kroy</t>
  </si>
  <si>
    <t>Bernadeau, Mackenzy</t>
  </si>
  <si>
    <t>Baldwin, Ervin</t>
  </si>
  <si>
    <t>Ryan, Matt</t>
  </si>
  <si>
    <t>Smith, Kevin</t>
  </si>
  <si>
    <t>Wheatley, Terrence</t>
  </si>
  <si>
    <t>Godfrey, Charles</t>
  </si>
  <si>
    <t>Pollak, Mike</t>
  </si>
  <si>
    <t>Molden, Antwaun</t>
  </si>
  <si>
    <t>Cottam, Brad</t>
  </si>
  <si>
    <t>Lowery, Dwight</t>
  </si>
  <si>
    <t>Flynn, Matt</t>
  </si>
  <si>
    <t>Hillis, Peyton</t>
  </si>
  <si>
    <t>Omon, Xavier</t>
  </si>
  <si>
    <t>Studebaker, Andrew</t>
  </si>
  <si>
    <t>Brown, Duane</t>
  </si>
  <si>
    <t>Thomas, Terrell</t>
  </si>
  <si>
    <t>Langford, Kendall</t>
  </si>
  <si>
    <t>Hester, Jacob</t>
  </si>
  <si>
    <t>Harrison, Marcus</t>
  </si>
  <si>
    <t>Rinehart, Chad</t>
  </si>
  <si>
    <t>Smith, Marcus</t>
  </si>
  <si>
    <t>Wilhite, Jonathan</t>
  </si>
  <si>
    <t>Moore, Kenneth</t>
  </si>
  <si>
    <t>Walden, Erik</t>
  </si>
  <si>
    <t>Nakamura, Haruki</t>
  </si>
  <si>
    <t>Jones, Felix</t>
  </si>
  <si>
    <t>Hardy, James</t>
  </si>
  <si>
    <t>Carlson, John</t>
  </si>
  <si>
    <t>Williams, Jack</t>
  </si>
  <si>
    <t>Larsen, Spencer</t>
  </si>
  <si>
    <t>Sherry, Matt</t>
  </si>
  <si>
    <t>Gholston, Vernon</t>
  </si>
  <si>
    <t>Baker, Sam</t>
  </si>
  <si>
    <t>Jones, Jason</t>
  </si>
  <si>
    <t>Bell, Beau</t>
  </si>
  <si>
    <t>Cousins, Oniel</t>
  </si>
  <si>
    <t>Corner, Reggie</t>
  </si>
  <si>
    <t>Dixon, Dennis</t>
  </si>
  <si>
    <t>Coutu, Brandon</t>
  </si>
  <si>
    <t>Santi, Tom</t>
  </si>
  <si>
    <t>Cox, Kennard</t>
  </si>
  <si>
    <t>Phillips, Kenny</t>
  </si>
  <si>
    <t>Connor, Dan</t>
  </si>
  <si>
    <t>Morgan, DeJuan</t>
  </si>
  <si>
    <t>Adibi, Xavier</t>
  </si>
  <si>
    <t>Hawkins, Lavelle</t>
  </si>
  <si>
    <t>Okam, Frank</t>
  </si>
  <si>
    <t>Sullivan, John</t>
  </si>
  <si>
    <t>Monk, Marcus</t>
  </si>
  <si>
    <t>Mundy, Ryan</t>
  </si>
  <si>
    <t>Mays, Joe</t>
  </si>
  <si>
    <t>McKelvin, Leotis</t>
  </si>
  <si>
    <t>Sweed, Limas</t>
  </si>
  <si>
    <t>Doucet, Early</t>
  </si>
  <si>
    <t>Davis, Bruce</t>
  </si>
  <si>
    <t>Finley, Jermichael</t>
  </si>
  <si>
    <t>Barnidge, Gary</t>
  </si>
  <si>
    <t>Scott, Trevor</t>
  </si>
  <si>
    <t>Barber, Dominique</t>
  </si>
  <si>
    <t>Mehlhaff, Taylor</t>
  </si>
  <si>
    <t>Tribble, DeJuan</t>
  </si>
  <si>
    <t>Douglas, Harry</t>
  </si>
  <si>
    <t>Steltz, Craig</t>
  </si>
  <si>
    <t>Tamme, Jacob</t>
  </si>
  <si>
    <t>Williams, Trae</t>
  </si>
  <si>
    <t>Schmitt, Owen</t>
  </si>
  <si>
    <t>Morgan, Josh</t>
  </si>
  <si>
    <t>Grant, Larry</t>
  </si>
  <si>
    <t>Harvey, Derrick</t>
  </si>
  <si>
    <t>Rodgers-Cromartie, Dominique</t>
  </si>
  <si>
    <t>Williams, Chris</t>
  </si>
  <si>
    <t>Merling, Phillip</t>
  </si>
  <si>
    <t>Porter, Tracy</t>
  </si>
  <si>
    <t>Greco, John</t>
  </si>
  <si>
    <t>Jackson, Chevis</t>
  </si>
  <si>
    <t>Thompson, Jeremy</t>
  </si>
  <si>
    <t>Moore, Dre</t>
  </si>
  <si>
    <t>Wallace, Cody</t>
  </si>
  <si>
    <t>Carr, Brandon</t>
  </si>
  <si>
    <t>Brown, Thomas</t>
  </si>
  <si>
    <t>Johnson, Jaymar</t>
  </si>
  <si>
    <t>Long, Chris</t>
  </si>
  <si>
    <t>Henne, Chad</t>
  </si>
  <si>
    <t>Manningham, Mario</t>
  </si>
  <si>
    <t>Stevens, Craig</t>
  </si>
  <si>
    <t>Howard, Marcus</t>
  </si>
  <si>
    <t>Hart, Mike</t>
  </si>
  <si>
    <t>Gibson, Michael</t>
  </si>
  <si>
    <t>Bowen, Alvin</t>
  </si>
  <si>
    <t>Urrutia, Mario</t>
  </si>
  <si>
    <t>Craig, Angelo</t>
  </si>
  <si>
    <t>Long, Jake</t>
  </si>
  <si>
    <t>Forte, Matt</t>
  </si>
  <si>
    <t>Dizon, Jordon</t>
  </si>
  <si>
    <t>Simpson, Jerome</t>
  </si>
  <si>
    <t>King, Justin</t>
  </si>
  <si>
    <t>Fluellen, Andre</t>
  </si>
  <si>
    <t>Brennan, Colt</t>
  </si>
  <si>
    <t>Sitton, Josh</t>
  </si>
  <si>
    <t>James, Robert</t>
  </si>
  <si>
    <t>Moore, Kareem</t>
  </si>
  <si>
    <t>Zinger, Keith</t>
  </si>
  <si>
    <t>Talib, Aqib</t>
  </si>
  <si>
    <t>Groves, Quentin</t>
  </si>
  <si>
    <t>Bennett, Martellus</t>
  </si>
  <si>
    <t>Sims, Pat</t>
  </si>
  <si>
    <t>Iwebema, Kenny</t>
  </si>
  <si>
    <t>Burton, Keenan</t>
  </si>
  <si>
    <t>Bowman, Zack</t>
  </si>
  <si>
    <t>Felton, Jerome</t>
  </si>
  <si>
    <t>Henry, Marcus</t>
  </si>
  <si>
    <t>Boyd, Cory</t>
  </si>
  <si>
    <t>Dorsey, Glenn</t>
  </si>
  <si>
    <t>Mayo, Jerod</t>
  </si>
  <si>
    <t>Ballmer, Kentwan</t>
  </si>
  <si>
    <t>Parmele, Jalen</t>
  </si>
  <si>
    <t>Arrington, Adrian</t>
  </si>
  <si>
    <t>Swain, Brett</t>
  </si>
  <si>
    <t>Otah, Jeff</t>
  </si>
  <si>
    <t>Rucker, Martin</t>
  </si>
  <si>
    <t>Hightower, Timothy</t>
  </si>
  <si>
    <t>Johnston, Brian</t>
  </si>
  <si>
    <t>Campbell, Caleb</t>
  </si>
  <si>
    <t>Patrick, Allen</t>
  </si>
  <si>
    <t>Dotson, Lionel</t>
  </si>
  <si>
    <t>Rachal, Chilo</t>
  </si>
  <si>
    <t>Zbikowski, Tom</t>
  </si>
  <si>
    <t>Ainge, Erik</t>
  </si>
  <si>
    <t>Woodson, Andre'</t>
  </si>
  <si>
    <t>Humpal, Mike</t>
  </si>
  <si>
    <t>Lynch, Corey</t>
  </si>
  <si>
    <t>Harper, Justin</t>
  </si>
  <si>
    <t>Vobora, David</t>
  </si>
  <si>
    <t>Fontenot, Wilrey</t>
  </si>
  <si>
    <t>Merritt, Mike</t>
  </si>
  <si>
    <t>McFadden, Darren</t>
  </si>
  <si>
    <t>Brohm, Brian</t>
  </si>
  <si>
    <t>Avery, Donnie</t>
  </si>
  <si>
    <t>Davis, Fred</t>
  </si>
  <si>
    <t>Booty, John David</t>
  </si>
  <si>
    <t>Slaton, Steve</t>
  </si>
  <si>
    <t>Franklin, William</t>
  </si>
  <si>
    <t>Hayes, William</t>
  </si>
  <si>
    <t>Shields, Arman</t>
  </si>
  <si>
    <t>Richardson, Barry</t>
  </si>
  <si>
    <t>Williams, Thomas</t>
  </si>
  <si>
    <t>Schmitt, Tyler</t>
  </si>
  <si>
    <t>Cohen, Landon</t>
  </si>
  <si>
    <t>Lofton, Curtis</t>
  </si>
  <si>
    <t>Royal, Eddie</t>
  </si>
  <si>
    <t>O'Connell, Kevin</t>
  </si>
  <si>
    <t>Kehl, Bryan</t>
  </si>
  <si>
    <t>Tryon, Justin</t>
  </si>
  <si>
    <t>Hale, David</t>
  </si>
  <si>
    <t>Shirley, Jason</t>
  </si>
  <si>
    <t>Brink, Alex</t>
  </si>
  <si>
    <t>Forsett, Justin</t>
  </si>
  <si>
    <t>Johnson, Josh</t>
  </si>
  <si>
    <t>Demps, Quintin</t>
  </si>
  <si>
    <t>Hills, Tony</t>
  </si>
  <si>
    <t>Slater, Matt</t>
  </si>
  <si>
    <t>Hayes, Geno</t>
  </si>
  <si>
    <t>Ruud, Bo</t>
  </si>
  <si>
    <t>Albert, Branden</t>
  </si>
  <si>
    <t>Cason, Antoine</t>
  </si>
  <si>
    <t>Jackson, DeSean</t>
  </si>
  <si>
    <t>Crable, Shawn</t>
  </si>
  <si>
    <t>Smith, Bryan</t>
  </si>
  <si>
    <t>Bryant, Red</t>
  </si>
  <si>
    <t>Fine, Derek</t>
  </si>
  <si>
    <t>Powell, Carlton</t>
  </si>
  <si>
    <t>Robinson, Kevin</t>
  </si>
  <si>
    <t>Hilliard, Lex</t>
  </si>
  <si>
    <t>Stewart, Jonathan</t>
  </si>
  <si>
    <t>Jenkins, Mike</t>
  </si>
  <si>
    <t>Kelly, Malcom</t>
  </si>
  <si>
    <t>Caldwell, Andre</t>
  </si>
  <si>
    <t>Torain, Ryan</t>
  </si>
  <si>
    <t>Barrett, Joshua</t>
  </si>
  <si>
    <t>Davis, Kellen</t>
  </si>
  <si>
    <t>Rubin, Ahtyba</t>
  </si>
  <si>
    <t>Washington, Chauncey</t>
  </si>
  <si>
    <t>Flacco, Joe</t>
  </si>
  <si>
    <t>Mendenhall, Rashard</t>
  </si>
  <si>
    <t>Jackson, Lawrence</t>
  </si>
  <si>
    <t>Laws, Trevor</t>
  </si>
  <si>
    <t>Zuttah, Jeremy</t>
  </si>
  <si>
    <t>McGlynn, Michael</t>
  </si>
  <si>
    <t>Giacomini, Breno</t>
  </si>
  <si>
    <t>Hayden, Nick</t>
  </si>
  <si>
    <t>Henderson, Robert</t>
  </si>
  <si>
    <t>Garcon, Pierre</t>
  </si>
  <si>
    <t>09 Rookie</t>
  </si>
  <si>
    <t>2009 Rookie Squad</t>
  </si>
  <si>
    <t>Brooking, Keith</t>
  </si>
  <si>
    <t>Taylor, Chester</t>
  </si>
  <si>
    <t>Geathers, Robert</t>
  </si>
  <si>
    <t>DE/LB</t>
  </si>
  <si>
    <t>Forney, Kynan</t>
  </si>
  <si>
    <t>Samuel, Asante</t>
  </si>
  <si>
    <t>Burgess, Derrick</t>
  </si>
  <si>
    <t>Garcia, Jeff</t>
  </si>
  <si>
    <t>Harper, Nick</t>
  </si>
  <si>
    <t>Raiola, Dominic</t>
  </si>
  <si>
    <t>Young, Selvin</t>
  </si>
  <si>
    <t>Jammer, Quentin</t>
  </si>
  <si>
    <t>Fargas, Justin</t>
  </si>
  <si>
    <t>Kitna, Jon</t>
  </si>
  <si>
    <t>Smith, Aaron</t>
  </si>
  <si>
    <t>Furrey, Mike</t>
  </si>
  <si>
    <t>Mawae, Kevin</t>
  </si>
  <si>
    <t>Crumpler, Alge</t>
  </si>
  <si>
    <t>White, Greg</t>
  </si>
  <si>
    <t>Kolb, Kevin</t>
  </si>
  <si>
    <t>Milloy, Lawyer</t>
  </si>
  <si>
    <t>Williams, Brian</t>
  </si>
  <si>
    <t>Cribbs, Josh</t>
  </si>
  <si>
    <t>Tait, John</t>
  </si>
  <si>
    <t>Lucas, Ken</t>
  </si>
  <si>
    <t>Stroud, Marcus</t>
  </si>
  <si>
    <t>Law, Ty</t>
  </si>
  <si>
    <t>Lee, Donald</t>
  </si>
  <si>
    <t>Leber, Ben</t>
  </si>
  <si>
    <t>Thomas, Randy</t>
  </si>
  <si>
    <t>Kelly, Tommie</t>
  </si>
  <si>
    <t>Parrish, Roscoe</t>
  </si>
  <si>
    <t>June, Cato</t>
  </si>
  <si>
    <t>Winfield, Antoine</t>
  </si>
  <si>
    <t>Dayne, Ron</t>
  </si>
  <si>
    <t>Jenkins, Cullen</t>
  </si>
  <si>
    <t>Davis, Andre</t>
  </si>
  <si>
    <t>Redding, Cory</t>
  </si>
  <si>
    <t>Warner, Kurt</t>
  </si>
  <si>
    <t>Schobel, Aaron</t>
  </si>
  <si>
    <t>Branch, Deion</t>
  </si>
  <si>
    <t>Delhomme, Jake</t>
  </si>
  <si>
    <t>Pace, Orlando</t>
  </si>
  <si>
    <t>Harris, Walt</t>
  </si>
  <si>
    <t>Nesbit, Jamar</t>
  </si>
  <si>
    <t>Gray, Chris</t>
  </si>
  <si>
    <t>C/G</t>
  </si>
  <si>
    <t>Clark, Desmond</t>
  </si>
  <si>
    <t>Robbins, Fred</t>
  </si>
  <si>
    <t>Wiegmann, Casey</t>
  </si>
  <si>
    <t>Gold, Ian</t>
  </si>
  <si>
    <t>Heap, Todd</t>
  </si>
  <si>
    <t>Jansen, Jon</t>
  </si>
  <si>
    <t>Edwards, Donnie</t>
  </si>
  <si>
    <t>Wade, Bobby</t>
  </si>
  <si>
    <t>Hadnot, Rex</t>
  </si>
  <si>
    <t>C-G</t>
  </si>
  <si>
    <t>Pryce, Trevor</t>
  </si>
  <si>
    <t>Smiley, Justin</t>
  </si>
  <si>
    <t>Redman, Chris</t>
  </si>
  <si>
    <t>Sproles, Darren</t>
  </si>
  <si>
    <t>Faulk, Kevin</t>
  </si>
  <si>
    <t>Kosier, Kyle</t>
  </si>
  <si>
    <t>Brown, Fahkir</t>
  </si>
  <si>
    <t>McMichael, Randy</t>
  </si>
  <si>
    <t>Gaither, Jared</t>
  </si>
  <si>
    <t>Lynch, John</t>
  </si>
  <si>
    <t>Randle El, Antwaan</t>
  </si>
  <si>
    <t xml:space="preserve">WR </t>
  </si>
  <si>
    <t>Boone, Alfonso</t>
  </si>
  <si>
    <t>Newberry, Jeremy</t>
  </si>
  <si>
    <t>Rabach, Casey</t>
  </si>
  <si>
    <t>Thomas, Pierre</t>
  </si>
  <si>
    <t>Williams, Reggie</t>
  </si>
  <si>
    <t>Harrison, Marvin</t>
  </si>
  <si>
    <t>Kelly, Reggie</t>
  </si>
  <si>
    <t>Bryant, Fernando</t>
  </si>
  <si>
    <t>Spicer, Paul</t>
  </si>
  <si>
    <t>Keith, Kenton</t>
  </si>
  <si>
    <t>Stecker, Aaron</t>
  </si>
  <si>
    <t>Johnson, Rudi</t>
  </si>
  <si>
    <t>Weaver, Leonard</t>
  </si>
  <si>
    <t>Chatman, Jesse</t>
  </si>
  <si>
    <t>Clemon, Chris</t>
  </si>
  <si>
    <t>Kaeding, Nick</t>
  </si>
  <si>
    <t>Holt, Terrance</t>
  </si>
  <si>
    <t>Williams, Bobby</t>
  </si>
  <si>
    <t>Thomas, Zach</t>
  </si>
  <si>
    <t>Coston, Junius</t>
  </si>
  <si>
    <t>Smith, L.J</t>
  </si>
  <si>
    <t>Kaczur, Nick</t>
  </si>
  <si>
    <t>Cartwright, Rock</t>
  </si>
  <si>
    <t>Carlisle, Cooper</t>
  </si>
  <si>
    <t>Neal, Lorenzo</t>
  </si>
  <si>
    <t>Washington, Marcus</t>
  </si>
  <si>
    <t>Sellers, Mike</t>
  </si>
  <si>
    <t>Smith, Robaire</t>
  </si>
  <si>
    <t>Brown, Alex</t>
  </si>
  <si>
    <t>Knight, Sammy</t>
  </si>
  <si>
    <t>Smith, Shaun</t>
  </si>
  <si>
    <t>Jurevicius, Joe</t>
  </si>
  <si>
    <t>Spikes, Takeo</t>
  </si>
  <si>
    <t>Webster, Corey</t>
  </si>
  <si>
    <t>Dunn, Warrick</t>
  </si>
  <si>
    <t>Olson, Benji</t>
  </si>
  <si>
    <t>Thomas, Bryan</t>
  </si>
  <si>
    <t>Woody, Damien</t>
  </si>
  <si>
    <t>Bennett, Drew</t>
  </si>
  <si>
    <t>Colquitt, Dustin</t>
  </si>
  <si>
    <t>Griffith, Justin</t>
  </si>
  <si>
    <t>Jones, Greg</t>
  </si>
  <si>
    <t>Carter, Tyrone</t>
  </si>
  <si>
    <t>Ndukwe, Chinedum</t>
  </si>
  <si>
    <t>Scifres, Mike</t>
  </si>
  <si>
    <t>Karney, Mike</t>
  </si>
  <si>
    <t>Ryan, Jon</t>
  </si>
  <si>
    <t>Elam, Jason</t>
  </si>
  <si>
    <t>David, Jason</t>
  </si>
  <si>
    <t>Anderson, Willie</t>
  </si>
  <si>
    <t>Dawson, Phil</t>
  </si>
  <si>
    <t>Bryant, Matt</t>
  </si>
  <si>
    <t>Meier, Rob</t>
  </si>
  <si>
    <t>Hanson, Jason</t>
  </si>
  <si>
    <t>Johnson, Ed</t>
  </si>
  <si>
    <t>Martin, David</t>
  </si>
  <si>
    <t>Neal, Stephen</t>
  </si>
  <si>
    <t>Jackson, Fred</t>
  </si>
  <si>
    <t>Longwell, Ryan</t>
  </si>
  <si>
    <t>Berry, Bertrand</t>
  </si>
  <si>
    <t>Allen, Larry</t>
  </si>
  <si>
    <t>Jones, Donnie</t>
  </si>
  <si>
    <t>Baker, Jason</t>
  </si>
  <si>
    <t>Rucker, Mike</t>
  </si>
  <si>
    <t>Moorman, Brian</t>
  </si>
  <si>
    <t>Hall, Dante</t>
  </si>
  <si>
    <t>RET</t>
  </si>
  <si>
    <t>Moore, Matt</t>
  </si>
  <si>
    <t>Clark, Ryan</t>
  </si>
  <si>
    <t>Demps, Will</t>
  </si>
  <si>
    <t>Poteat, Hank</t>
  </si>
  <si>
    <t>Stevens, Jerramy</t>
  </si>
  <si>
    <t>Miller, Billy</t>
  </si>
  <si>
    <t>Fowler, Melvin</t>
  </si>
  <si>
    <t>Wilson, Kris</t>
  </si>
  <si>
    <t>Liwienski, Chris</t>
  </si>
  <si>
    <t>Young, Bryant</t>
  </si>
  <si>
    <t>Haggans, Clark</t>
  </si>
  <si>
    <t>Rolle, Samari</t>
  </si>
  <si>
    <t>Feely, Jay</t>
  </si>
  <si>
    <t>Backus, Jeff</t>
  </si>
  <si>
    <t>INACTIVE</t>
  </si>
  <si>
    <t>McNair, Steve</t>
  </si>
  <si>
    <t>James, William</t>
  </si>
  <si>
    <t>Foster, Deshaun</t>
  </si>
  <si>
    <t>Ghiaciuc, Eric</t>
  </si>
  <si>
    <t>Alexander, Shawn</t>
  </si>
  <si>
    <t>Clarke, Adrien</t>
  </si>
  <si>
    <t>Reeves, Jacques</t>
  </si>
  <si>
    <t>Clary, Jeromey</t>
  </si>
  <si>
    <t>Goodman, Andre</t>
  </si>
  <si>
    <t>Chillar, Brandon</t>
  </si>
  <si>
    <t>Henderson, Devery</t>
  </si>
  <si>
    <t>Hicks, Maurice</t>
  </si>
  <si>
    <t>McClain, Leron</t>
  </si>
  <si>
    <t>Session, Clint</t>
  </si>
  <si>
    <t>Feeley, A.J.</t>
  </si>
  <si>
    <t>Hartsock, Ben</t>
  </si>
  <si>
    <t>Hillenmeyer, Hunter</t>
  </si>
  <si>
    <t>Royal, Robert</t>
  </si>
  <si>
    <t>Manning, Ricky, Jr.</t>
  </si>
  <si>
    <t>Dorsey, De De</t>
  </si>
  <si>
    <t>Hochstein, Russ</t>
  </si>
  <si>
    <t>G-C</t>
  </si>
  <si>
    <t>Ayodele, Akin</t>
  </si>
  <si>
    <t>Cousin, Terry</t>
  </si>
  <si>
    <t>Rossum, Allen</t>
  </si>
  <si>
    <t>Fuller, Vincent</t>
  </si>
  <si>
    <t>Culpepper, Dante</t>
  </si>
  <si>
    <t>SPOKANE SHOCKERS</t>
  </si>
  <si>
    <t>VANCOUVER COMMODORES</t>
  </si>
  <si>
    <t xml:space="preserve">BURBANK BLACK SHEEP </t>
  </si>
  <si>
    <t>CROWN CITY COUGARS</t>
  </si>
  <si>
    <t xml:space="preserve">KUTZTOWN RENEGADES </t>
  </si>
  <si>
    <t>Cain, Tully-Banta</t>
  </si>
  <si>
    <t>Lehan, Michael</t>
  </si>
  <si>
    <t>Obomanu, Ben</t>
  </si>
  <si>
    <t>Pope, Derrick</t>
  </si>
  <si>
    <t>McQuarters, R.W.</t>
  </si>
  <si>
    <t>Triplett, Larry</t>
  </si>
  <si>
    <t>Bieneman, Troy</t>
  </si>
  <si>
    <t>TE-LS</t>
  </si>
  <si>
    <t>Morris, Sammy</t>
  </si>
  <si>
    <t>Hill, Jason</t>
  </si>
  <si>
    <t>Welbourn, John</t>
  </si>
  <si>
    <t>Laboy, Travis</t>
  </si>
  <si>
    <t>Jeanty, Rashad</t>
  </si>
  <si>
    <t>Green, Eric</t>
  </si>
  <si>
    <t>Ramsey, Patrick</t>
  </si>
  <si>
    <t>Lehr, Matt</t>
  </si>
  <si>
    <t>Smith, Wade</t>
  </si>
  <si>
    <t>Coach: VACANT</t>
  </si>
  <si>
    <t>Akers, David</t>
  </si>
  <si>
    <t>Abdullah, Hamza</t>
  </si>
  <si>
    <t>Holiday, Vonnie</t>
  </si>
  <si>
    <t>Davis, Andra</t>
  </si>
  <si>
    <t>Rhodes, Dominic</t>
  </si>
  <si>
    <t>Kelly, Brian</t>
  </si>
  <si>
    <t>Larson, Kyle</t>
  </si>
  <si>
    <t>Snow, Justin</t>
  </si>
  <si>
    <t>Adams, Anthony</t>
  </si>
  <si>
    <t>Green, Ahman</t>
  </si>
  <si>
    <t>Bridges, Jeremy</t>
  </si>
  <si>
    <t>Clement, Anthony</t>
  </si>
  <si>
    <t>Wilson, Eugene</t>
  </si>
  <si>
    <t>Reed, J.R.</t>
  </si>
  <si>
    <t>Tinoisamoa, Pisa</t>
  </si>
  <si>
    <t>Brown, Elton</t>
  </si>
  <si>
    <t>Brown, Milford</t>
  </si>
  <si>
    <t>Johnson, Charlie</t>
  </si>
  <si>
    <t>Sorgi, Jim</t>
  </si>
  <si>
    <t>Pittman, Michael</t>
  </si>
  <si>
    <t>Edwards, Ron</t>
  </si>
  <si>
    <t>Moss, Sinorice</t>
  </si>
  <si>
    <t>Sims, Barry</t>
  </si>
  <si>
    <t>Colvin, Rosevelt</t>
  </si>
  <si>
    <t>Baas, David</t>
  </si>
  <si>
    <t>Feagles, Jeff</t>
  </si>
  <si>
    <t>Manumaleuna, Brandon</t>
  </si>
  <si>
    <t>Kleinsasser, Jim</t>
  </si>
  <si>
    <t>Jennings, Adam</t>
  </si>
  <si>
    <t>Harrison, Jerome</t>
  </si>
  <si>
    <t>McIntosh, Damion</t>
  </si>
  <si>
    <t>Jackson, Grady</t>
  </si>
  <si>
    <t>Nalen, Tom</t>
  </si>
  <si>
    <t>Heitmann, Eric</t>
  </si>
  <si>
    <t>Alford, Jay</t>
  </si>
  <si>
    <t>DT-LS</t>
  </si>
  <si>
    <t>Heller, Will</t>
  </si>
  <si>
    <t>Condo, Jon</t>
  </si>
  <si>
    <t>LB-LS</t>
  </si>
  <si>
    <t>Leftwich, Byron</t>
  </si>
  <si>
    <t>Dreesen, Joel</t>
  </si>
  <si>
    <t>McAllister, Deuce</t>
  </si>
  <si>
    <t>Williams, Tramon</t>
  </si>
  <si>
    <t>Harris, Napoleon</t>
  </si>
  <si>
    <t>Wade, Todd</t>
  </si>
  <si>
    <t>Draft, Chris</t>
  </si>
  <si>
    <t>DeVries, Jared</t>
  </si>
  <si>
    <t>Robinson, Koren</t>
  </si>
  <si>
    <t>Amano, Eugene</t>
  </si>
  <si>
    <t>Cason, Aveion</t>
  </si>
  <si>
    <t>Franks, Bubba</t>
  </si>
  <si>
    <t>Darling, Devard</t>
  </si>
  <si>
    <t>Naeole, Chris</t>
  </si>
  <si>
    <t>Drummond, Eddie</t>
  </si>
  <si>
    <t>KR</t>
  </si>
  <si>
    <t>Green, Trent</t>
  </si>
  <si>
    <t>Wilkinson, Jerris</t>
  </si>
  <si>
    <t>Kearse, Jevon</t>
  </si>
  <si>
    <t>Bell, Jeremiah</t>
  </si>
  <si>
    <t>Brady, Kyle</t>
  </si>
  <si>
    <t>Paxton, Lonnie</t>
  </si>
  <si>
    <t>PR</t>
  </si>
  <si>
    <t>Weatherford, Steve</t>
  </si>
  <si>
    <t>Torrences, Leigh</t>
  </si>
  <si>
    <t>Mahan, Sean</t>
  </si>
  <si>
    <t>Tynes, Lawrence</t>
  </si>
  <si>
    <t>Bannon, Justin</t>
  </si>
  <si>
    <t>Wilson, George</t>
  </si>
  <si>
    <t>Arrington, J.J.</t>
  </si>
  <si>
    <t>Mahe, Reno</t>
  </si>
  <si>
    <t>McHugh, Sean</t>
  </si>
  <si>
    <t>Warren, Greg</t>
  </si>
  <si>
    <t>Culberson, Quinton</t>
  </si>
  <si>
    <t>Coleman, Erik</t>
  </si>
  <si>
    <t>Williams, Ricky</t>
  </si>
  <si>
    <t>Walker, Darius</t>
  </si>
  <si>
    <t>Urban, Jerheme</t>
  </si>
  <si>
    <t>Miller, Fred</t>
  </si>
  <si>
    <t>Morgan, Dan</t>
  </si>
  <si>
    <t>Flynn, Mike</t>
  </si>
  <si>
    <t>Weaver, Anthony</t>
  </si>
  <si>
    <t>Horn, Joe</t>
  </si>
  <si>
    <t>Simms, Chris</t>
  </si>
  <si>
    <t>Brown, Mike</t>
  </si>
  <si>
    <t>Olivea, Shane</t>
  </si>
  <si>
    <t>Wallace, Seneca</t>
  </si>
  <si>
    <t>Heyer, Stephon</t>
  </si>
  <si>
    <t>Keisel, Brett</t>
  </si>
  <si>
    <t>White, Marvin</t>
  </si>
  <si>
    <t>Pinnock, Andrew</t>
  </si>
  <si>
    <t>Washington, Kelly</t>
  </si>
  <si>
    <t>Izzo, Larry</t>
  </si>
  <si>
    <t>Brown, Ricky</t>
  </si>
  <si>
    <t>Traylor, Keith</t>
  </si>
  <si>
    <t>McGinest, Willie</t>
  </si>
  <si>
    <t>McBride, Trumaine</t>
  </si>
  <si>
    <t>Barrett, David</t>
  </si>
  <si>
    <t>Moore, Mewelde</t>
  </si>
  <si>
    <t>Dawson, Keyunta</t>
  </si>
  <si>
    <t>Cody, Shaun</t>
  </si>
  <si>
    <t>Mathis, Jerome</t>
  </si>
  <si>
    <t>Hixon, Domenik</t>
  </si>
  <si>
    <t>Frye, Charlie</t>
  </si>
  <si>
    <t>Jean-Gilles, Max</t>
  </si>
  <si>
    <t>Romberg, Brett</t>
  </si>
  <si>
    <t>Mustard, Chad</t>
  </si>
  <si>
    <t>Brandon, Jones</t>
  </si>
  <si>
    <t>Sensabaugh, Gerald</t>
  </si>
  <si>
    <t>Baskett, Hank</t>
  </si>
  <si>
    <t>Katula, Matt</t>
  </si>
  <si>
    <t>Coleman, Rod</t>
  </si>
  <si>
    <t>Perry, Jeremy</t>
  </si>
  <si>
    <t>Heiden, Steve</t>
  </si>
  <si>
    <t>Ojinnaka, Quinn</t>
  </si>
  <si>
    <t>Davis, Carey</t>
  </si>
  <si>
    <t>Engelberger, John</t>
  </si>
  <si>
    <t>Wolfe, Garrett</t>
  </si>
  <si>
    <t>Rocca, Saverio</t>
  </si>
  <si>
    <t>McCardell, Keenan</t>
  </si>
  <si>
    <t>Ferguson, Jason</t>
  </si>
  <si>
    <t>Prontbriand, Ryan</t>
  </si>
  <si>
    <t>Testaverde, Vinny</t>
  </si>
  <si>
    <t>Winborn, Jamie</t>
  </si>
  <si>
    <t>Suisham, Shaun</t>
  </si>
  <si>
    <t>Walter, Andrew</t>
  </si>
  <si>
    <t>Davis, Chris</t>
  </si>
  <si>
    <t>PR/WR</t>
  </si>
  <si>
    <t>Schobel, Matt</t>
  </si>
  <si>
    <t>Kyle, Jason</t>
  </si>
  <si>
    <t>LS/LB</t>
  </si>
  <si>
    <t>Bennett, Michael</t>
  </si>
  <si>
    <t>Janikowski, Sebastian</t>
  </si>
  <si>
    <t>Scott, Jonathan</t>
  </si>
  <si>
    <t>Pittman, Antonio</t>
  </si>
  <si>
    <t>Droughns, Reuben</t>
  </si>
  <si>
    <t>Ulbrich, Jeff</t>
  </si>
  <si>
    <t>Dvoracek, Dusty</t>
  </si>
  <si>
    <t>Brisiel, Mike</t>
  </si>
  <si>
    <t>Jones, Adrian</t>
  </si>
  <si>
    <t>Orlovsky, Dan</t>
  </si>
  <si>
    <t>Palko, Tyler</t>
  </si>
  <si>
    <t>Guzman, Ramon</t>
  </si>
  <si>
    <t>Gardner, Gilbert</t>
  </si>
  <si>
    <t>McGraw, Jon</t>
  </si>
  <si>
    <t>Mannelly, Patrick</t>
  </si>
  <si>
    <t>Fraser, Simon</t>
  </si>
  <si>
    <t>Charlie Batch</t>
  </si>
  <si>
    <t>John Carney</t>
  </si>
  <si>
    <t>Antonio Chatman</t>
  </si>
  <si>
    <t>Samkon Gado</t>
  </si>
  <si>
    <t>Priest Holmes</t>
  </si>
  <si>
    <t>Mike Anderson</t>
  </si>
  <si>
    <t>Derrick Frost</t>
  </si>
  <si>
    <t>K/P</t>
  </si>
  <si>
    <t>Trent Dilfer</t>
  </si>
  <si>
    <t>Keith Adams</t>
  </si>
  <si>
    <t>celamank@yahoo.com</t>
  </si>
  <si>
    <t>mrohe@yahoo.com</t>
  </si>
  <si>
    <t>Coach:Mike Rohe</t>
  </si>
  <si>
    <t>Coach: Celamanka Noftz</t>
  </si>
  <si>
    <t>Coach: Steve Ward</t>
  </si>
  <si>
    <t>algykrebbs@gmail.com</t>
  </si>
  <si>
    <t>Woods, Pierre</t>
  </si>
  <si>
    <t>O'Sullivan, J.T.</t>
  </si>
  <si>
    <t>Harris, Rayn</t>
  </si>
  <si>
    <t>Lloyd, Brandon</t>
  </si>
  <si>
    <t>Sendlein, Lyle</t>
  </si>
  <si>
    <t>Manuel, Marquand</t>
  </si>
  <si>
    <t>Tucker, Jyles</t>
  </si>
  <si>
    <t>Thomas, Pat</t>
  </si>
  <si>
    <t>Blackmon, Will</t>
  </si>
  <si>
    <t>Davis, Rashied</t>
  </si>
  <si>
    <t>Adams, Mike</t>
  </si>
  <si>
    <t>Camarillo, Greg</t>
  </si>
  <si>
    <t>Martinez, Glen</t>
  </si>
  <si>
    <t>Frerotte, Gus</t>
  </si>
  <si>
    <t>Rucker, Frostee</t>
  </si>
  <si>
    <t>Warren, Gerard</t>
  </si>
  <si>
    <t xml:space="preserve">Gregory, Steve </t>
  </si>
  <si>
    <t>Dahl, Harvey</t>
  </si>
  <si>
    <t>Bly, Dre</t>
  </si>
  <si>
    <t>Gordon, Charles</t>
  </si>
  <si>
    <t>Dobbins, Tim</t>
  </si>
  <si>
    <t>Scobee, Josh</t>
  </si>
  <si>
    <t>McDonald, Ray</t>
  </si>
  <si>
    <t>Kemoeatu, Chris</t>
  </si>
  <si>
    <t>Mare, Olindo</t>
  </si>
  <si>
    <t>Edwards, Kalimba</t>
  </si>
  <si>
    <t>Bullitt, Melvin</t>
  </si>
  <si>
    <t>Peterson, Kenny</t>
  </si>
  <si>
    <t>Lewis, Alex</t>
  </si>
  <si>
    <t>Golston, Kedric</t>
  </si>
  <si>
    <t>Lewis, Damione</t>
  </si>
  <si>
    <t>Fitzpatrick, Ryan</t>
  </si>
  <si>
    <t>Johnson, Brandon</t>
  </si>
  <si>
    <t>Hill, Renaldo</t>
  </si>
  <si>
    <t>Benson, Cedric</t>
  </si>
  <si>
    <t>Leach, Vonta</t>
  </si>
  <si>
    <t>Harris, Marques</t>
  </si>
  <si>
    <t>Niswanger, Rudy</t>
  </si>
  <si>
    <t xml:space="preserve">C </t>
  </si>
  <si>
    <t xml:space="preserve">FA </t>
  </si>
  <si>
    <t>Gilmore, John</t>
  </si>
  <si>
    <t>St. Claire, John</t>
  </si>
  <si>
    <t xml:space="preserve">OL </t>
  </si>
  <si>
    <t>Carr, David</t>
  </si>
  <si>
    <t>Wragge, Tony</t>
  </si>
  <si>
    <t>Harris, Kwame</t>
  </si>
  <si>
    <t xml:space="preserve">Howard, Darren </t>
  </si>
  <si>
    <t>Prater, Matt</t>
  </si>
  <si>
    <t xml:space="preserve">Ferguson, Robert </t>
  </si>
  <si>
    <t>McCareins, Justin</t>
  </si>
  <si>
    <t>Anderson, David</t>
  </si>
  <si>
    <t>Blackburn, Chase</t>
  </si>
  <si>
    <t>O'Neal, Deltha</t>
  </si>
  <si>
    <t>Bradley, Mark</t>
  </si>
  <si>
    <t>Holland, Montrae</t>
  </si>
  <si>
    <t>Rackers, Neil</t>
  </si>
  <si>
    <t>Floyd, Malcom</t>
  </si>
  <si>
    <t xml:space="preserve">Wade, John </t>
  </si>
  <si>
    <t>Jarrett, Dwayne</t>
  </si>
  <si>
    <t>Ratliff, Jay</t>
  </si>
  <si>
    <t>Simoneau, Mark</t>
  </si>
  <si>
    <t>Weinke, Chris</t>
  </si>
  <si>
    <t>Vickerson, Kevin</t>
  </si>
  <si>
    <t>Brayton, Tyler</t>
  </si>
  <si>
    <t>Denney, Ryan</t>
  </si>
  <si>
    <t>Vincent, Keydrick</t>
  </si>
  <si>
    <t>Miller, Justin</t>
  </si>
  <si>
    <t>Jordan, Akeem</t>
  </si>
  <si>
    <t>Ferguson, Nick</t>
  </si>
  <si>
    <t>$</t>
  </si>
  <si>
    <t>Hoover, Brad</t>
  </si>
  <si>
    <t>Smith, Hunter</t>
  </si>
  <si>
    <t>Jennings, Tim</t>
  </si>
  <si>
    <t xml:space="preserve">Adeyanju, Victor </t>
  </si>
  <si>
    <t>Zastudil, Dave</t>
  </si>
  <si>
    <t>Jones, Mark</t>
  </si>
  <si>
    <t>WR/RET</t>
  </si>
  <si>
    <t>Thigpen, Tyler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</si>
</sst>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_(* #,##0.000_);_(* \(#,##0.000\);_(* &quot;-&quot;???_);_(@_)"/>
    <numFmt numFmtId="166" formatCode="&quot;$&quot;#,##0.000"/>
  </numFmts>
  <fonts count="18"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u val="single"/>
      <sz val="10"/>
      <color indexed="8"/>
      <name val="Arial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</cellStyleXfs>
  <cellXfs count="643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center" wrapText="1"/>
    </xf>
    <xf numFmtId="164" fontId="3" fillId="3" borderId="4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horizontal="left"/>
    </xf>
    <xf numFmtId="0" fontId="3" fillId="3" borderId="5" xfId="0" applyFont="1" applyFill="1" applyBorder="1" applyAlignment="1">
      <alignment horizontal="center" wrapText="1"/>
    </xf>
    <xf numFmtId="164" fontId="3" fillId="3" borderId="4" xfId="0" applyNumberFormat="1" applyFont="1" applyFill="1" applyBorder="1" applyAlignment="1">
      <alignment wrapText="1"/>
    </xf>
    <xf numFmtId="164" fontId="3" fillId="3" borderId="6" xfId="0" applyNumberFormat="1" applyFont="1" applyFill="1" applyBorder="1" applyAlignment="1">
      <alignment wrapText="1"/>
    </xf>
    <xf numFmtId="44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44" fontId="3" fillId="0" borderId="0" xfId="0" applyNumberFormat="1" applyFont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2" borderId="8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center" wrapText="1"/>
    </xf>
    <xf numFmtId="164" fontId="3" fillId="2" borderId="8" xfId="0" applyNumberFormat="1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164" fontId="3" fillId="2" borderId="9" xfId="0" applyNumberFormat="1" applyFont="1" applyFill="1" applyBorder="1" applyAlignment="1">
      <alignment horizontal="center" wrapText="1"/>
    </xf>
    <xf numFmtId="44" fontId="1" fillId="0" borderId="0" xfId="0" applyNumberFormat="1" applyFont="1" applyAlignment="1">
      <alignment horizontal="center"/>
    </xf>
    <xf numFmtId="0" fontId="0" fillId="4" borderId="0" xfId="0" applyFill="1"/>
    <xf numFmtId="164" fontId="0" fillId="0" borderId="0" xfId="0" applyNumberFormat="1"/>
    <xf numFmtId="0" fontId="3" fillId="2" borderId="9" xfId="0" applyFont="1" applyFill="1" applyBorder="1" applyAlignment="1">
      <alignment wrapText="1"/>
    </xf>
    <xf numFmtId="164" fontId="3" fillId="2" borderId="9" xfId="0" applyNumberFormat="1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164" fontId="3" fillId="2" borderId="8" xfId="0" applyNumberFormat="1" applyFont="1" applyFill="1" applyBorder="1" applyAlignment="1">
      <alignment wrapText="1"/>
    </xf>
    <xf numFmtId="164" fontId="3" fillId="2" borderId="10" xfId="0" applyNumberFormat="1" applyFont="1" applyFill="1" applyBorder="1" applyAlignment="1">
      <alignment wrapText="1"/>
    </xf>
    <xf numFmtId="164" fontId="3" fillId="2" borderId="11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" fontId="3" fillId="2" borderId="9" xfId="0" applyNumberFormat="1" applyFont="1" applyFill="1" applyBorder="1" applyAlignment="1">
      <alignment horizontal="center" wrapText="1"/>
    </xf>
    <xf numFmtId="164" fontId="3" fillId="2" borderId="9" xfId="0" applyNumberFormat="1" applyFont="1" applyFill="1" applyBorder="1" applyAlignment="1">
      <alignment horizontal="left" wrapText="1"/>
    </xf>
    <xf numFmtId="164" fontId="3" fillId="2" borderId="8" xfId="0" applyNumberFormat="1" applyFont="1" applyFill="1" applyBorder="1" applyAlignment="1">
      <alignment horizontal="left" wrapText="1"/>
    </xf>
    <xf numFmtId="164" fontId="3" fillId="2" borderId="10" xfId="0" applyNumberFormat="1" applyFont="1" applyFill="1" applyBorder="1" applyAlignment="1">
      <alignment horizontal="left" wrapText="1"/>
    </xf>
    <xf numFmtId="164" fontId="3" fillId="2" borderId="11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0" fontId="3" fillId="3" borderId="12" xfId="0" applyFont="1" applyFill="1" applyBorder="1" applyAlignment="1">
      <alignment horizontal="left" wrapText="1"/>
    </xf>
    <xf numFmtId="0" fontId="3" fillId="3" borderId="12" xfId="0" applyFont="1" applyFill="1" applyBorder="1" applyAlignment="1">
      <alignment horizontal="center" wrapText="1"/>
    </xf>
    <xf numFmtId="164" fontId="3" fillId="3" borderId="12" xfId="0" applyNumberFormat="1" applyFont="1" applyFill="1" applyBorder="1" applyAlignment="1">
      <alignment horizontal="center" wrapText="1"/>
    </xf>
    <xf numFmtId="164" fontId="3" fillId="3" borderId="13" xfId="0" applyNumberFormat="1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164" fontId="3" fillId="3" borderId="14" xfId="0" applyNumberFormat="1" applyFont="1" applyFill="1" applyBorder="1" applyAlignment="1">
      <alignment horizontal="center" wrapText="1"/>
    </xf>
    <xf numFmtId="164" fontId="3" fillId="3" borderId="15" xfId="0" applyNumberFormat="1" applyFont="1" applyFill="1" applyBorder="1" applyAlignment="1">
      <alignment horizontal="center" wrapText="1"/>
    </xf>
    <xf numFmtId="0" fontId="0" fillId="0" borderId="0" xfId="0" applyFont="1"/>
    <xf numFmtId="0" fontId="3" fillId="2" borderId="7" xfId="0" applyFont="1" applyFill="1" applyBorder="1" applyAlignment="1">
      <alignment horizontal="center"/>
    </xf>
    <xf numFmtId="164" fontId="3" fillId="3" borderId="12" xfId="0" applyNumberFormat="1" applyFont="1" applyFill="1" applyBorder="1" applyAlignment="1">
      <alignment horizontal="left" wrapText="1"/>
    </xf>
    <xf numFmtId="164" fontId="3" fillId="3" borderId="13" xfId="0" applyNumberFormat="1" applyFont="1" applyFill="1" applyBorder="1" applyAlignment="1">
      <alignment horizontal="left" wrapText="1"/>
    </xf>
    <xf numFmtId="0" fontId="3" fillId="5" borderId="3" xfId="0" applyFont="1" applyFill="1" applyBorder="1" applyAlignment="1">
      <alignment horizontal="center" wrapText="1"/>
    </xf>
    <xf numFmtId="0" fontId="3" fillId="5" borderId="14" xfId="0" applyFont="1" applyFill="1" applyBorder="1" applyAlignment="1">
      <alignment horizontal="center" wrapText="1"/>
    </xf>
    <xf numFmtId="164" fontId="3" fillId="5" borderId="14" xfId="0" applyNumberFormat="1" applyFont="1" applyFill="1" applyBorder="1" applyAlignment="1">
      <alignment horizontal="center" wrapText="1"/>
    </xf>
    <xf numFmtId="1" fontId="3" fillId="5" borderId="14" xfId="0" applyNumberFormat="1" applyFont="1" applyFill="1" applyBorder="1" applyAlignment="1">
      <alignment horizontal="center" wrapText="1"/>
    </xf>
    <xf numFmtId="164" fontId="3" fillId="5" borderId="15" xfId="0" applyNumberFormat="1" applyFont="1" applyFill="1" applyBorder="1" applyAlignment="1">
      <alignment horizontal="center" wrapText="1"/>
    </xf>
    <xf numFmtId="1" fontId="3" fillId="3" borderId="12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3" fillId="5" borderId="16" xfId="0" applyFont="1" applyFill="1" applyBorder="1" applyAlignment="1">
      <alignment wrapText="1"/>
    </xf>
    <xf numFmtId="0" fontId="3" fillId="5" borderId="16" xfId="0" applyFont="1" applyFill="1" applyBorder="1" applyAlignment="1">
      <alignment horizontal="center" wrapText="1"/>
    </xf>
    <xf numFmtId="164" fontId="3" fillId="5" borderId="16" xfId="0" applyNumberFormat="1" applyFont="1" applyFill="1" applyBorder="1" applyAlignment="1">
      <alignment horizontal="center" wrapText="1"/>
    </xf>
    <xf numFmtId="164" fontId="3" fillId="5" borderId="16" xfId="0" applyNumberFormat="1" applyFont="1" applyFill="1" applyBorder="1" applyAlignment="1">
      <alignment wrapText="1"/>
    </xf>
    <xf numFmtId="164" fontId="3" fillId="5" borderId="17" xfId="0" applyNumberFormat="1" applyFont="1" applyFill="1" applyBorder="1" applyAlignment="1">
      <alignment wrapText="1"/>
    </xf>
    <xf numFmtId="164" fontId="3" fillId="5" borderId="14" xfId="0" applyNumberFormat="1" applyFont="1" applyFill="1" applyBorder="1" applyAlignment="1">
      <alignment horizontal="left" wrapText="1"/>
    </xf>
    <xf numFmtId="0" fontId="3" fillId="3" borderId="16" xfId="0" applyFont="1" applyFill="1" applyBorder="1" applyAlignment="1">
      <alignment horizontal="center" wrapText="1"/>
    </xf>
    <xf numFmtId="164" fontId="3" fillId="3" borderId="16" xfId="0" applyNumberFormat="1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left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left" wrapText="1"/>
    </xf>
    <xf numFmtId="0" fontId="3" fillId="2" borderId="21" xfId="0" applyFont="1" applyFill="1" applyBorder="1" applyAlignment="1">
      <alignment horizontal="center" wrapText="1"/>
    </xf>
    <xf numFmtId="164" fontId="3" fillId="2" borderId="19" xfId="0" applyNumberFormat="1" applyFont="1" applyFill="1" applyBorder="1" applyAlignment="1">
      <alignment horizontal="center" wrapText="1"/>
    </xf>
    <xf numFmtId="0" fontId="3" fillId="2" borderId="22" xfId="0" applyFont="1" applyFill="1" applyBorder="1" applyAlignment="1">
      <alignment wrapText="1"/>
    </xf>
    <xf numFmtId="0" fontId="3" fillId="2" borderId="22" xfId="0" applyFont="1" applyFill="1" applyBorder="1" applyAlignment="1">
      <alignment horizontal="center" wrapText="1"/>
    </xf>
    <xf numFmtId="164" fontId="3" fillId="2" borderId="22" xfId="0" applyNumberFormat="1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left" wrapText="1"/>
    </xf>
    <xf numFmtId="0" fontId="3" fillId="3" borderId="16" xfId="0" applyFont="1" applyFill="1" applyBorder="1" applyAlignment="1">
      <alignment horizontal="left" wrapText="1"/>
    </xf>
    <xf numFmtId="0" fontId="3" fillId="5" borderId="4" xfId="0" applyFont="1" applyFill="1" applyBorder="1" applyAlignment="1">
      <alignment wrapText="1"/>
    </xf>
    <xf numFmtId="0" fontId="3" fillId="5" borderId="23" xfId="0" applyFont="1" applyFill="1" applyBorder="1" applyAlignment="1">
      <alignment horizontal="center" wrapText="1"/>
    </xf>
    <xf numFmtId="0" fontId="3" fillId="5" borderId="24" xfId="0" applyFont="1" applyFill="1" applyBorder="1" applyAlignment="1">
      <alignment horizontal="center" wrapText="1"/>
    </xf>
    <xf numFmtId="164" fontId="3" fillId="5" borderId="25" xfId="0" applyNumberFormat="1" applyFont="1" applyFill="1" applyBorder="1" applyAlignment="1">
      <alignment horizontal="center" wrapText="1"/>
    </xf>
    <xf numFmtId="43" fontId="3" fillId="3" borderId="5" xfId="0" applyNumberFormat="1" applyFont="1" applyFill="1" applyBorder="1" applyAlignment="1">
      <alignment horizontal="center" wrapText="1"/>
    </xf>
    <xf numFmtId="0" fontId="3" fillId="3" borderId="16" xfId="0" applyFont="1" applyFill="1" applyBorder="1" applyAlignment="1">
      <alignment wrapText="1"/>
    </xf>
    <xf numFmtId="43" fontId="3" fillId="5" borderId="3" xfId="0" applyNumberFormat="1" applyFont="1" applyFill="1" applyBorder="1" applyAlignment="1">
      <alignment horizontal="center" wrapText="1"/>
    </xf>
    <xf numFmtId="43" fontId="3" fillId="5" borderId="14" xfId="0" applyNumberFormat="1" applyFont="1" applyFill="1" applyBorder="1" applyAlignment="1">
      <alignment horizontal="center" wrapText="1"/>
    </xf>
    <xf numFmtId="164" fontId="3" fillId="5" borderId="15" xfId="0" applyNumberFormat="1" applyFont="1" applyFill="1" applyBorder="1" applyAlignment="1">
      <alignment horizontal="left" wrapText="1"/>
    </xf>
    <xf numFmtId="164" fontId="3" fillId="2" borderId="8" xfId="0" applyNumberFormat="1" applyFont="1" applyFill="1" applyBorder="1" applyAlignment="1">
      <alignment horizontal="right" wrapText="1"/>
    </xf>
    <xf numFmtId="164" fontId="3" fillId="2" borderId="9" xfId="0" applyNumberFormat="1" applyFont="1" applyFill="1" applyBorder="1" applyAlignment="1">
      <alignment horizontal="right" wrapText="1"/>
    </xf>
    <xf numFmtId="164" fontId="3" fillId="5" borderId="14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 horizontal="right"/>
    </xf>
    <xf numFmtId="164" fontId="3" fillId="5" borderId="14" xfId="0" applyNumberFormat="1" applyFont="1" applyFill="1" applyBorder="1" applyAlignment="1">
      <alignment wrapText="1"/>
    </xf>
    <xf numFmtId="164" fontId="3" fillId="3" borderId="12" xfId="0" applyNumberFormat="1" applyFont="1" applyFill="1" applyBorder="1" applyAlignment="1">
      <alignment wrapText="1"/>
    </xf>
    <xf numFmtId="164" fontId="3" fillId="3" borderId="13" xfId="0" applyNumberFormat="1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5" fillId="0" borderId="0" xfId="20" applyFill="1" applyAlignment="1" applyProtection="1">
      <alignment horizontal="left"/>
      <protection/>
    </xf>
    <xf numFmtId="0" fontId="10" fillId="0" borderId="0" xfId="0" applyFont="1"/>
    <xf numFmtId="0" fontId="9" fillId="0" borderId="0" xfId="0" applyFont="1" applyAlignment="1">
      <alignment horizontal="center"/>
    </xf>
    <xf numFmtId="0" fontId="3" fillId="4" borderId="7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left" wrapText="1"/>
    </xf>
    <xf numFmtId="0" fontId="3" fillId="4" borderId="9" xfId="0" applyFont="1" applyFill="1" applyBorder="1" applyAlignment="1">
      <alignment horizontal="center" wrapText="1"/>
    </xf>
    <xf numFmtId="0" fontId="3" fillId="4" borderId="18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44" fontId="7" fillId="0" borderId="0" xfId="0" applyNumberFormat="1" applyFont="1" applyAlignment="1">
      <alignment horizontal="center" wrapText="1"/>
    </xf>
    <xf numFmtId="164" fontId="7" fillId="0" borderId="0" xfId="0" applyNumberFormat="1" applyFont="1" applyAlignment="1">
      <alignment horizontal="center" wrapText="1"/>
    </xf>
    <xf numFmtId="0" fontId="5" fillId="0" borderId="0" xfId="20" applyAlignment="1" applyProtection="1">
      <alignment/>
      <protection/>
    </xf>
    <xf numFmtId="0" fontId="3" fillId="4" borderId="9" xfId="0" applyFont="1" applyFill="1" applyBorder="1" applyAlignment="1">
      <alignment horizontal="center"/>
    </xf>
    <xf numFmtId="0" fontId="3" fillId="3" borderId="26" xfId="0" applyFont="1" applyFill="1" applyBorder="1" applyAlignment="1">
      <alignment wrapText="1"/>
    </xf>
    <xf numFmtId="164" fontId="3" fillId="5" borderId="16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4" fontId="3" fillId="5" borderId="17" xfId="0" applyNumberFormat="1" applyFont="1" applyFill="1" applyBorder="1" applyAlignment="1">
      <alignment horizontal="center" wrapText="1"/>
    </xf>
    <xf numFmtId="43" fontId="3" fillId="3" borderId="12" xfId="0" applyNumberFormat="1" applyFont="1" applyFill="1" applyBorder="1" applyAlignment="1">
      <alignment horizontal="center" wrapText="1"/>
    </xf>
    <xf numFmtId="43" fontId="3" fillId="5" borderId="5" xfId="0" applyNumberFormat="1" applyFont="1" applyFill="1" applyBorder="1" applyAlignment="1">
      <alignment horizontal="center" wrapText="1"/>
    </xf>
    <xf numFmtId="43" fontId="3" fillId="5" borderId="12" xfId="0" applyNumberFormat="1" applyFont="1" applyFill="1" applyBorder="1" applyAlignment="1">
      <alignment horizontal="center" wrapText="1"/>
    </xf>
    <xf numFmtId="164" fontId="3" fillId="5" borderId="12" xfId="0" applyNumberFormat="1" applyFont="1" applyFill="1" applyBorder="1" applyAlignment="1">
      <alignment horizontal="left" wrapText="1"/>
    </xf>
    <xf numFmtId="164" fontId="3" fillId="5" borderId="12" xfId="0" applyNumberFormat="1" applyFont="1" applyFill="1" applyBorder="1" applyAlignment="1">
      <alignment horizontal="center" wrapText="1"/>
    </xf>
    <xf numFmtId="164" fontId="3" fillId="5" borderId="13" xfId="0" applyNumberFormat="1" applyFont="1" applyFill="1" applyBorder="1" applyAlignment="1">
      <alignment horizontal="left" wrapText="1"/>
    </xf>
    <xf numFmtId="0" fontId="3" fillId="4" borderId="19" xfId="0" applyFont="1" applyFill="1" applyBorder="1" applyAlignment="1">
      <alignment horizontal="left" wrapText="1"/>
    </xf>
    <xf numFmtId="43" fontId="3" fillId="3" borderId="27" xfId="0" applyNumberFormat="1" applyFont="1" applyFill="1" applyBorder="1" applyAlignment="1">
      <alignment horizontal="center" wrapText="1"/>
    </xf>
    <xf numFmtId="43" fontId="3" fillId="3" borderId="28" xfId="0" applyNumberFormat="1" applyFont="1" applyFill="1" applyBorder="1" applyAlignment="1">
      <alignment horizontal="center" wrapText="1"/>
    </xf>
    <xf numFmtId="164" fontId="3" fillId="3" borderId="28" xfId="0" applyNumberFormat="1" applyFont="1" applyFill="1" applyBorder="1" applyAlignment="1">
      <alignment horizontal="right" wrapText="1"/>
    </xf>
    <xf numFmtId="164" fontId="3" fillId="3" borderId="28" xfId="0" applyNumberFormat="1" applyFont="1" applyFill="1" applyBorder="1" applyAlignment="1">
      <alignment horizontal="center" wrapText="1"/>
    </xf>
    <xf numFmtId="164" fontId="3" fillId="3" borderId="28" xfId="0" applyNumberFormat="1" applyFont="1" applyFill="1" applyBorder="1" applyAlignment="1">
      <alignment horizontal="left" wrapText="1"/>
    </xf>
    <xf numFmtId="164" fontId="3" fillId="3" borderId="29" xfId="0" applyNumberFormat="1" applyFont="1" applyFill="1" applyBorder="1" applyAlignment="1">
      <alignment horizontal="left" wrapText="1"/>
    </xf>
    <xf numFmtId="164" fontId="3" fillId="4" borderId="9" xfId="0" applyNumberFormat="1" applyFont="1" applyFill="1" applyBorder="1" applyAlignment="1">
      <alignment wrapText="1"/>
    </xf>
    <xf numFmtId="164" fontId="3" fillId="0" borderId="0" xfId="0" applyNumberFormat="1" applyFont="1" applyFill="1" applyAlignment="1">
      <alignment horizontal="center" wrapText="1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164" fontId="1" fillId="0" borderId="31" xfId="0" applyNumberFormat="1" applyFont="1" applyFill="1" applyBorder="1"/>
    <xf numFmtId="0" fontId="3" fillId="0" borderId="3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164" fontId="3" fillId="3" borderId="12" xfId="0" applyNumberFormat="1" applyFont="1" applyFill="1" applyBorder="1" applyAlignment="1">
      <alignment horizontal="right" wrapText="1"/>
    </xf>
    <xf numFmtId="164" fontId="3" fillId="3" borderId="13" xfId="0" applyNumberFormat="1" applyFont="1" applyFill="1" applyBorder="1" applyAlignment="1">
      <alignment horizontal="right" wrapText="1"/>
    </xf>
    <xf numFmtId="0" fontId="3" fillId="2" borderId="7" xfId="0" applyNumberFormat="1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/>
    </xf>
    <xf numFmtId="0" fontId="3" fillId="5" borderId="12" xfId="0" applyFont="1" applyFill="1" applyBorder="1" applyAlignment="1">
      <alignment wrapText="1"/>
    </xf>
    <xf numFmtId="0" fontId="3" fillId="5" borderId="12" xfId="0" applyFont="1" applyFill="1" applyBorder="1" applyAlignment="1">
      <alignment horizontal="center" wrapText="1"/>
    </xf>
    <xf numFmtId="164" fontId="3" fillId="5" borderId="13" xfId="0" applyNumberFormat="1" applyFont="1" applyFill="1" applyBorder="1" applyAlignment="1">
      <alignment horizontal="center" wrapText="1"/>
    </xf>
    <xf numFmtId="164" fontId="3" fillId="4" borderId="9" xfId="0" applyNumberFormat="1" applyFont="1" applyFill="1" applyBorder="1" applyAlignment="1">
      <alignment/>
    </xf>
    <xf numFmtId="164" fontId="3" fillId="4" borderId="11" xfId="0" applyNumberFormat="1" applyFont="1" applyFill="1" applyBorder="1" applyAlignment="1">
      <alignment/>
    </xf>
    <xf numFmtId="164" fontId="3" fillId="3" borderId="4" xfId="0" applyNumberFormat="1" applyFont="1" applyFill="1" applyBorder="1" applyAlignment="1">
      <alignment horizontal="right" wrapText="1"/>
    </xf>
    <xf numFmtId="0" fontId="3" fillId="2" borderId="9" xfId="0" applyFont="1" applyFill="1" applyBorder="1"/>
    <xf numFmtId="164" fontId="3" fillId="2" borderId="9" xfId="0" applyNumberFormat="1" applyFont="1" applyFill="1" applyBorder="1" applyAlignment="1">
      <alignment horizontal="center"/>
    </xf>
    <xf numFmtId="164" fontId="3" fillId="2" borderId="9" xfId="0" applyNumberFormat="1" applyFont="1" applyFill="1" applyBorder="1"/>
    <xf numFmtId="0" fontId="1" fillId="0" borderId="0" xfId="0" applyFont="1" applyAlignment="1">
      <alignment/>
    </xf>
    <xf numFmtId="164" fontId="3" fillId="2" borderId="19" xfId="0" applyNumberFormat="1" applyFont="1" applyFill="1" applyBorder="1" applyAlignment="1">
      <alignment wrapText="1"/>
    </xf>
    <xf numFmtId="164" fontId="3" fillId="3" borderId="16" xfId="0" applyNumberFormat="1" applyFont="1" applyFill="1" applyBorder="1" applyAlignment="1">
      <alignment wrapText="1"/>
    </xf>
    <xf numFmtId="164" fontId="3" fillId="0" borderId="0" xfId="0" applyNumberFormat="1" applyFont="1" applyFill="1" applyAlignment="1">
      <alignment/>
    </xf>
    <xf numFmtId="164" fontId="0" fillId="0" borderId="0" xfId="0" applyNumberFormat="1" applyAlignment="1">
      <alignment horizontal="center"/>
    </xf>
    <xf numFmtId="164" fontId="3" fillId="2" borderId="21" xfId="0" applyNumberFormat="1" applyFont="1" applyFill="1" applyBorder="1" applyAlignment="1">
      <alignment wrapText="1"/>
    </xf>
    <xf numFmtId="164" fontId="3" fillId="2" borderId="9" xfId="0" applyNumberFormat="1" applyFont="1" applyFill="1" applyBorder="1" applyAlignment="1">
      <alignment/>
    </xf>
    <xf numFmtId="164" fontId="3" fillId="2" borderId="8" xfId="0" applyNumberFormat="1" applyFont="1" applyFill="1" applyBorder="1" applyAlignment="1">
      <alignment/>
    </xf>
    <xf numFmtId="164" fontId="3" fillId="2" borderId="11" xfId="0" applyNumberFormat="1" applyFont="1" applyFill="1" applyBorder="1" applyAlignment="1">
      <alignment/>
    </xf>
    <xf numFmtId="0" fontId="6" fillId="2" borderId="9" xfId="0" applyFont="1" applyFill="1" applyBorder="1"/>
    <xf numFmtId="0" fontId="6" fillId="2" borderId="9" xfId="0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8" xfId="0" applyNumberFormat="1" applyFont="1" applyFill="1" applyBorder="1"/>
    <xf numFmtId="164" fontId="0" fillId="2" borderId="11" xfId="0" applyNumberFormat="1" applyFill="1" applyBorder="1"/>
    <xf numFmtId="0" fontId="3" fillId="2" borderId="19" xfId="0" applyFont="1" applyFill="1" applyBorder="1" applyAlignment="1">
      <alignment horizontal="center"/>
    </xf>
    <xf numFmtId="0" fontId="3" fillId="3" borderId="12" xfId="0" applyFont="1" applyFill="1" applyBorder="1" applyAlignment="1">
      <alignment wrapText="1"/>
    </xf>
    <xf numFmtId="0" fontId="6" fillId="2" borderId="8" xfId="0" applyFont="1" applyFill="1" applyBorder="1"/>
    <xf numFmtId="0" fontId="6" fillId="2" borderId="8" xfId="0" applyFont="1" applyFill="1" applyBorder="1" applyAlignment="1">
      <alignment horizontal="center"/>
    </xf>
    <xf numFmtId="164" fontId="3" fillId="3" borderId="16" xfId="0" applyNumberFormat="1" applyFont="1" applyFill="1" applyBorder="1" applyAlignment="1">
      <alignment horizontal="left" wrapText="1"/>
    </xf>
    <xf numFmtId="164" fontId="3" fillId="3" borderId="17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37" fontId="3" fillId="2" borderId="9" xfId="0" applyNumberFormat="1" applyFont="1" applyFill="1" applyBorder="1" applyAlignment="1">
      <alignment horizontal="center" wrapText="1"/>
    </xf>
    <xf numFmtId="37" fontId="3" fillId="2" borderId="8" xfId="0" applyNumberFormat="1" applyFont="1" applyFill="1" applyBorder="1" applyAlignment="1">
      <alignment horizontal="center" wrapText="1"/>
    </xf>
    <xf numFmtId="0" fontId="3" fillId="2" borderId="9" xfId="0" applyFont="1" applyFill="1" applyBorder="1" applyAlignment="1">
      <alignment/>
    </xf>
    <xf numFmtId="164" fontId="1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5" fillId="4" borderId="0" xfId="20" applyFill="1" applyBorder="1" applyAlignment="1" applyProtection="1">
      <alignment horizontal="left"/>
      <protection/>
    </xf>
    <xf numFmtId="164" fontId="9" fillId="0" borderId="0" xfId="0" applyNumberFormat="1" applyFont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0" xfId="20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3" fillId="3" borderId="27" xfId="0" applyFont="1" applyFill="1" applyBorder="1" applyAlignment="1">
      <alignment horizontal="center" wrapText="1"/>
    </xf>
    <xf numFmtId="0" fontId="3" fillId="3" borderId="28" xfId="0" applyFont="1" applyFill="1" applyBorder="1" applyAlignment="1">
      <alignment horizontal="center" wrapText="1"/>
    </xf>
    <xf numFmtId="1" fontId="3" fillId="3" borderId="28" xfId="0" applyNumberFormat="1" applyFont="1" applyFill="1" applyBorder="1" applyAlignment="1">
      <alignment horizontal="center" wrapText="1"/>
    </xf>
    <xf numFmtId="164" fontId="3" fillId="3" borderId="29" xfId="0" applyNumberFormat="1" applyFont="1" applyFill="1" applyBorder="1" applyAlignment="1">
      <alignment horizontal="center" wrapText="1"/>
    </xf>
    <xf numFmtId="164" fontId="3" fillId="2" borderId="11" xfId="0" applyNumberFormat="1" applyFont="1" applyFill="1" applyBorder="1"/>
    <xf numFmtId="164" fontId="3" fillId="2" borderId="10" xfId="0" applyNumberFormat="1" applyFont="1" applyFill="1" applyBorder="1"/>
    <xf numFmtId="0" fontId="3" fillId="2" borderId="9" xfId="0" applyFont="1" applyFill="1" applyBorder="1" applyAlignment="1">
      <alignment horizontal="center" vertical="top" wrapText="1"/>
    </xf>
    <xf numFmtId="0" fontId="12" fillId="4" borderId="33" xfId="0" applyFont="1" applyFill="1" applyBorder="1" applyAlignment="1">
      <alignment horizontal="left"/>
    </xf>
    <xf numFmtId="0" fontId="13" fillId="6" borderId="0" xfId="0" applyFont="1" applyFill="1" applyAlignment="1">
      <alignment horizontal="left" vertical="top" wrapText="1" indent="1"/>
    </xf>
    <xf numFmtId="0" fontId="13" fillId="6" borderId="0" xfId="0" applyFont="1" applyFill="1" applyAlignment="1">
      <alignment vertical="top" wrapText="1"/>
    </xf>
    <xf numFmtId="164" fontId="0" fillId="2" borderId="11" xfId="0" applyNumberFormat="1" applyFill="1" applyBorder="1" applyAlignment="1">
      <alignment/>
    </xf>
    <xf numFmtId="0" fontId="15" fillId="0" borderId="0" xfId="0" applyFont="1"/>
    <xf numFmtId="0" fontId="14" fillId="0" borderId="0" xfId="0" applyFo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164" fontId="3" fillId="2" borderId="8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left"/>
    </xf>
    <xf numFmtId="164" fontId="3" fillId="2" borderId="9" xfId="0" applyNumberFormat="1" applyFont="1" applyFill="1" applyBorder="1" applyAlignment="1">
      <alignment horizontal="left"/>
    </xf>
    <xf numFmtId="164" fontId="3" fillId="2" borderId="11" xfId="0" applyNumberFormat="1" applyFont="1" applyFill="1" applyBorder="1" applyAlignment="1">
      <alignment horizontal="left"/>
    </xf>
    <xf numFmtId="164" fontId="3" fillId="0" borderId="0" xfId="0" applyNumberFormat="1" applyFont="1" applyAlignment="1">
      <alignment horizontal="left" wrapText="1"/>
    </xf>
    <xf numFmtId="166" fontId="3" fillId="2" borderId="8" xfId="0" applyNumberFormat="1" applyFont="1" applyFill="1" applyBorder="1" applyAlignment="1">
      <alignment horizontal="right" wrapText="1"/>
    </xf>
    <xf numFmtId="166" fontId="3" fillId="2" borderId="9" xfId="0" applyNumberFormat="1" applyFont="1" applyFill="1" applyBorder="1" applyAlignment="1">
      <alignment horizontal="right" wrapText="1"/>
    </xf>
    <xf numFmtId="166" fontId="3" fillId="5" borderId="16" xfId="0" applyNumberFormat="1" applyFont="1" applyFill="1" applyBorder="1" applyAlignment="1">
      <alignment horizontal="right" wrapText="1"/>
    </xf>
    <xf numFmtId="166" fontId="3" fillId="3" borderId="12" xfId="0" applyNumberFormat="1" applyFont="1" applyFill="1" applyBorder="1" applyAlignment="1">
      <alignment horizontal="right" wrapText="1"/>
    </xf>
    <xf numFmtId="166" fontId="3" fillId="3" borderId="16" xfId="0" applyNumberFormat="1" applyFont="1" applyFill="1" applyBorder="1" applyAlignment="1">
      <alignment horizontal="right" wrapText="1"/>
    </xf>
    <xf numFmtId="166" fontId="0" fillId="0" borderId="0" xfId="0" applyNumberFormat="1" applyAlignment="1">
      <alignment horizontal="right"/>
    </xf>
    <xf numFmtId="166" fontId="3" fillId="2" borderId="9" xfId="0" applyNumberFormat="1" applyFont="1" applyFill="1" applyBorder="1" applyAlignment="1">
      <alignment horizontal="right"/>
    </xf>
    <xf numFmtId="166" fontId="3" fillId="5" borderId="12" xfId="0" applyNumberFormat="1" applyFont="1" applyFill="1" applyBorder="1" applyAlignment="1">
      <alignment horizontal="right" wrapText="1"/>
    </xf>
    <xf numFmtId="166" fontId="1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6" fontId="3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" fillId="5" borderId="24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3" fillId="5" borderId="16" xfId="0" applyFont="1" applyFill="1" applyBorder="1" applyAlignment="1">
      <alignment horizontal="left" wrapText="1"/>
    </xf>
    <xf numFmtId="0" fontId="5" fillId="0" borderId="0" xfId="20" applyFont="1" applyFill="1" applyAlignment="1" applyProtection="1">
      <alignment horizontal="left"/>
      <protection/>
    </xf>
    <xf numFmtId="0" fontId="3" fillId="5" borderId="4" xfId="0" applyFont="1" applyFill="1" applyBorder="1" applyAlignment="1">
      <alignment horizontal="left" wrapText="1"/>
    </xf>
    <xf numFmtId="0" fontId="3" fillId="5" borderId="4" xfId="0" applyFont="1" applyFill="1" applyBorder="1" applyAlignment="1">
      <alignment horizontal="center" wrapText="1"/>
    </xf>
    <xf numFmtId="164" fontId="3" fillId="5" borderId="4" xfId="0" applyNumberFormat="1" applyFont="1" applyFill="1" applyBorder="1" applyAlignment="1">
      <alignment horizontal="center" wrapText="1"/>
    </xf>
    <xf numFmtId="164" fontId="3" fillId="5" borderId="4" xfId="0" applyNumberFormat="1" applyFont="1" applyFill="1" applyBorder="1" applyAlignment="1">
      <alignment horizontal="left" wrapText="1"/>
    </xf>
    <xf numFmtId="0" fontId="3" fillId="5" borderId="4" xfId="0" applyFont="1" applyFill="1" applyBorder="1"/>
    <xf numFmtId="164" fontId="3" fillId="5" borderId="6" xfId="0" applyNumberFormat="1" applyFont="1" applyFill="1" applyBorder="1" applyAlignment="1">
      <alignment horizontal="center" wrapText="1"/>
    </xf>
    <xf numFmtId="164" fontId="3" fillId="2" borderId="21" xfId="0" applyNumberFormat="1" applyFont="1" applyFill="1" applyBorder="1" applyAlignment="1">
      <alignment horizontal="left" wrapText="1"/>
    </xf>
    <xf numFmtId="164" fontId="3" fillId="2" borderId="22" xfId="0" applyNumberFormat="1" applyFont="1" applyFill="1" applyBorder="1" applyAlignment="1">
      <alignment horizontal="left" wrapText="1"/>
    </xf>
    <xf numFmtId="164" fontId="3" fillId="2" borderId="34" xfId="0" applyNumberFormat="1" applyFont="1" applyFill="1" applyBorder="1" applyAlignment="1">
      <alignment horizontal="left" wrapText="1"/>
    </xf>
    <xf numFmtId="164" fontId="3" fillId="2" borderId="35" xfId="0" applyNumberFormat="1" applyFont="1" applyFill="1" applyBorder="1" applyAlignment="1">
      <alignment horizontal="left" wrapText="1"/>
    </xf>
    <xf numFmtId="0" fontId="3" fillId="2" borderId="21" xfId="0" applyFont="1" applyFill="1" applyBorder="1" applyAlignment="1">
      <alignment horizontal="center"/>
    </xf>
    <xf numFmtId="164" fontId="3" fillId="2" borderId="21" xfId="0" applyNumberFormat="1" applyFont="1" applyFill="1" applyBorder="1"/>
    <xf numFmtId="0" fontId="6" fillId="2" borderId="21" xfId="0" applyFont="1" applyFill="1" applyBorder="1"/>
    <xf numFmtId="0" fontId="6" fillId="2" borderId="21" xfId="0" applyFont="1" applyFill="1" applyBorder="1" applyAlignment="1">
      <alignment horizontal="center"/>
    </xf>
    <xf numFmtId="37" fontId="3" fillId="2" borderId="21" xfId="0" applyNumberFormat="1" applyFont="1" applyFill="1" applyBorder="1" applyAlignment="1">
      <alignment horizontal="center" wrapText="1"/>
    </xf>
    <xf numFmtId="164" fontId="3" fillId="2" borderId="21" xfId="0" applyNumberFormat="1" applyFont="1" applyFill="1" applyBorder="1" applyAlignment="1">
      <alignment horizontal="center"/>
    </xf>
    <xf numFmtId="0" fontId="11" fillId="2" borderId="9" xfId="20" applyFont="1" applyFill="1" applyBorder="1" applyAlignment="1" applyProtection="1">
      <alignment horizontal="left" wrapText="1"/>
      <protection/>
    </xf>
    <xf numFmtId="164" fontId="3" fillId="7" borderId="8" xfId="0" applyNumberFormat="1" applyFont="1" applyFill="1" applyBorder="1" applyAlignment="1">
      <alignment horizontal="left"/>
    </xf>
    <xf numFmtId="164" fontId="3" fillId="7" borderId="10" xfId="0" applyNumberFormat="1" applyFont="1" applyFill="1" applyBorder="1" applyAlignment="1">
      <alignment horizontal="left"/>
    </xf>
    <xf numFmtId="0" fontId="3" fillId="7" borderId="7" xfId="0" applyFont="1" applyFill="1" applyBorder="1" applyAlignment="1">
      <alignment horizontal="center"/>
    </xf>
    <xf numFmtId="0" fontId="3" fillId="7" borderId="9" xfId="0" applyFont="1" applyFill="1" applyBorder="1"/>
    <xf numFmtId="0" fontId="3" fillId="7" borderId="9" xfId="0" applyFon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164" fontId="3" fillId="7" borderId="9" xfId="0" applyNumberFormat="1" applyFont="1" applyFill="1" applyBorder="1" applyAlignment="1">
      <alignment horizontal="left"/>
    </xf>
    <xf numFmtId="164" fontId="3" fillId="7" borderId="11" xfId="0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3" fillId="7" borderId="8" xfId="0" applyFont="1" applyFill="1" applyBorder="1"/>
    <xf numFmtId="0" fontId="3" fillId="7" borderId="8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3" fillId="7" borderId="19" xfId="0" applyFont="1" applyFill="1" applyBorder="1"/>
    <xf numFmtId="0" fontId="3" fillId="7" borderId="19" xfId="0" applyFont="1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164" fontId="3" fillId="7" borderId="19" xfId="0" applyNumberFormat="1" applyFont="1" applyFill="1" applyBorder="1" applyAlignment="1">
      <alignment horizontal="center"/>
    </xf>
    <xf numFmtId="164" fontId="3" fillId="7" borderId="36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37" xfId="0" applyNumberFormat="1" applyFont="1" applyFill="1" applyBorder="1" applyAlignment="1">
      <alignment/>
    </xf>
    <xf numFmtId="164" fontId="3" fillId="7" borderId="19" xfId="0" applyNumberFormat="1" applyFont="1" applyFill="1" applyBorder="1" applyAlignment="1">
      <alignment horizontal="left"/>
    </xf>
    <xf numFmtId="164" fontId="3" fillId="7" borderId="36" xfId="0" applyNumberFormat="1" applyFont="1" applyFill="1" applyBorder="1" applyAlignment="1">
      <alignment horizontal="left"/>
    </xf>
    <xf numFmtId="3" fontId="3" fillId="2" borderId="9" xfId="0" applyNumberFormat="1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/>
    </xf>
    <xf numFmtId="164" fontId="3" fillId="2" borderId="19" xfId="0" applyNumberFormat="1" applyFont="1" applyFill="1" applyBorder="1"/>
    <xf numFmtId="164" fontId="3" fillId="2" borderId="36" xfId="0" applyNumberFormat="1" applyFont="1" applyFill="1" applyBorder="1"/>
    <xf numFmtId="0" fontId="3" fillId="4" borderId="1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164" fontId="3" fillId="4" borderId="8" xfId="0" applyNumberFormat="1" applyFont="1" applyFill="1" applyBorder="1"/>
    <xf numFmtId="164" fontId="3" fillId="4" borderId="10" xfId="0" applyNumberFormat="1" applyFont="1" applyFill="1" applyBorder="1"/>
    <xf numFmtId="164" fontId="3" fillId="4" borderId="9" xfId="0" applyNumberFormat="1" applyFont="1" applyFill="1" applyBorder="1"/>
    <xf numFmtId="164" fontId="3" fillId="4" borderId="11" xfId="0" applyNumberFormat="1" applyFont="1" applyFill="1" applyBorder="1"/>
    <xf numFmtId="0" fontId="3" fillId="4" borderId="19" xfId="0" applyFont="1" applyFill="1" applyBorder="1" applyAlignment="1">
      <alignment horizontal="center"/>
    </xf>
    <xf numFmtId="0" fontId="6" fillId="2" borderId="19" xfId="0" applyFont="1" applyFill="1" applyBorder="1"/>
    <xf numFmtId="0" fontId="6" fillId="2" borderId="19" xfId="0" applyFont="1" applyFill="1" applyBorder="1" applyAlignment="1">
      <alignment horizontal="center"/>
    </xf>
    <xf numFmtId="164" fontId="3" fillId="2" borderId="19" xfId="0" applyNumberFormat="1" applyFont="1" applyFill="1" applyBorder="1" applyAlignment="1">
      <alignment horizontal="center"/>
    </xf>
    <xf numFmtId="164" fontId="3" fillId="4" borderId="8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left" wrapText="1"/>
    </xf>
    <xf numFmtId="164" fontId="3" fillId="4" borderId="8" xfId="0" applyNumberFormat="1" applyFont="1" applyFill="1" applyBorder="1" applyAlignment="1">
      <alignment horizontal="center" wrapText="1"/>
    </xf>
    <xf numFmtId="164" fontId="3" fillId="4" borderId="8" xfId="0" applyNumberFormat="1" applyFont="1" applyFill="1" applyBorder="1" applyAlignment="1">
      <alignment horizontal="left" wrapText="1"/>
    </xf>
    <xf numFmtId="164" fontId="3" fillId="4" borderId="10" xfId="0" applyNumberFormat="1" applyFont="1" applyFill="1" applyBorder="1" applyAlignment="1">
      <alignment horizontal="left" wrapText="1"/>
    </xf>
    <xf numFmtId="164" fontId="3" fillId="4" borderId="8" xfId="0" applyNumberFormat="1" applyFont="1" applyFill="1" applyBorder="1" applyAlignment="1">
      <alignment wrapText="1"/>
    </xf>
    <xf numFmtId="164" fontId="3" fillId="4" borderId="10" xfId="0" applyNumberFormat="1" applyFont="1" applyFill="1" applyBorder="1" applyAlignment="1">
      <alignment wrapText="1"/>
    </xf>
    <xf numFmtId="164" fontId="3" fillId="4" borderId="8" xfId="0" applyNumberFormat="1" applyFont="1" applyFill="1" applyBorder="1" applyAlignment="1">
      <alignment horizontal="left"/>
    </xf>
    <xf numFmtId="164" fontId="3" fillId="4" borderId="8" xfId="0" applyNumberFormat="1" applyFont="1" applyFill="1" applyBorder="1" applyAlignment="1">
      <alignment/>
    </xf>
    <xf numFmtId="0" fontId="3" fillId="4" borderId="7" xfId="0" applyFont="1" applyFill="1" applyBorder="1" applyAlignment="1">
      <alignment horizontal="center"/>
    </xf>
    <xf numFmtId="164" fontId="3" fillId="4" borderId="9" xfId="0" applyNumberFormat="1" applyFont="1" applyFill="1" applyBorder="1" applyAlignment="1">
      <alignment horizontal="center" wrapText="1"/>
    </xf>
    <xf numFmtId="164" fontId="3" fillId="4" borderId="9" xfId="0" applyNumberFormat="1" applyFont="1" applyFill="1" applyBorder="1" applyAlignment="1">
      <alignment horizontal="left" wrapText="1"/>
    </xf>
    <xf numFmtId="164" fontId="3" fillId="4" borderId="11" xfId="0" applyNumberFormat="1" applyFont="1" applyFill="1" applyBorder="1" applyAlignment="1">
      <alignment horizontal="left" wrapText="1"/>
    </xf>
    <xf numFmtId="164" fontId="3" fillId="4" borderId="19" xfId="0" applyNumberFormat="1" applyFont="1" applyFill="1" applyBorder="1" applyAlignment="1">
      <alignment horizontal="center" wrapText="1"/>
    </xf>
    <xf numFmtId="164" fontId="3" fillId="2" borderId="21" xfId="0" applyNumberFormat="1" applyFont="1" applyFill="1" applyBorder="1" applyAlignment="1">
      <alignment horizontal="right" wrapText="1"/>
    </xf>
    <xf numFmtId="164" fontId="3" fillId="4" borderId="10" xfId="0" applyNumberFormat="1" applyFont="1" applyFill="1" applyBorder="1" applyAlignment="1">
      <alignment/>
    </xf>
    <xf numFmtId="164" fontId="3" fillId="2" borderId="38" xfId="0" applyNumberFormat="1" applyFont="1" applyFill="1" applyBorder="1" applyAlignment="1">
      <alignment/>
    </xf>
    <xf numFmtId="164" fontId="3" fillId="4" borderId="11" xfId="0" applyNumberFormat="1" applyFont="1" applyFill="1" applyBorder="1" applyAlignment="1">
      <alignment wrapText="1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164" fontId="3" fillId="4" borderId="9" xfId="0" applyNumberFormat="1" applyFont="1" applyFill="1" applyBorder="1" applyAlignment="1">
      <alignment horizontal="center"/>
    </xf>
    <xf numFmtId="164" fontId="3" fillId="2" borderId="22" xfId="0" applyNumberFormat="1" applyFont="1" applyFill="1" applyBorder="1" applyAlignment="1">
      <alignment horizontal="right" wrapText="1"/>
    </xf>
    <xf numFmtId="164" fontId="3" fillId="7" borderId="9" xfId="0" applyNumberFormat="1" applyFont="1" applyFill="1" applyBorder="1" applyAlignment="1">
      <alignment horizontal="center"/>
    </xf>
    <xf numFmtId="164" fontId="3" fillId="7" borderId="9" xfId="0" applyNumberFormat="1" applyFont="1" applyFill="1" applyBorder="1" applyAlignment="1">
      <alignment/>
    </xf>
    <xf numFmtId="164" fontId="3" fillId="7" borderId="8" xfId="0" applyNumberFormat="1" applyFont="1" applyFill="1" applyBorder="1" applyAlignment="1">
      <alignment horizontal="center"/>
    </xf>
    <xf numFmtId="164" fontId="3" fillId="3" borderId="16" xfId="0" applyNumberFormat="1" applyFont="1" applyFill="1" applyBorder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164" fontId="3" fillId="7" borderId="11" xfId="0" applyNumberFormat="1" applyFont="1" applyFill="1" applyBorder="1" applyAlignment="1">
      <alignment horizontal="center"/>
    </xf>
    <xf numFmtId="0" fontId="0" fillId="0" borderId="9" xfId="0" applyBorder="1"/>
    <xf numFmtId="0" fontId="6" fillId="2" borderId="9" xfId="20" applyFont="1" applyFill="1" applyBorder="1" applyAlignment="1" applyProtection="1">
      <alignment horizontal="left" wrapText="1"/>
      <protection/>
    </xf>
    <xf numFmtId="0" fontId="3" fillId="0" borderId="7" xfId="0" applyFont="1" applyBorder="1" applyAlignment="1">
      <alignment horizontal="center"/>
    </xf>
    <xf numFmtId="164" fontId="3" fillId="4" borderId="9" xfId="0" applyNumberFormat="1" applyFont="1" applyFill="1" applyBorder="1" applyAlignment="1">
      <alignment horizontal="left"/>
    </xf>
    <xf numFmtId="164" fontId="0" fillId="2" borderId="9" xfId="0" applyNumberFormat="1" applyFill="1" applyBorder="1" applyAlignment="1">
      <alignment/>
    </xf>
    <xf numFmtId="164" fontId="3" fillId="4" borderId="19" xfId="0" applyNumberFormat="1" applyFont="1" applyFill="1" applyBorder="1" applyAlignment="1">
      <alignment/>
    </xf>
    <xf numFmtId="164" fontId="3" fillId="2" borderId="19" xfId="0" applyNumberFormat="1" applyFont="1" applyFill="1" applyBorder="1" applyAlignment="1">
      <alignment/>
    </xf>
    <xf numFmtId="164" fontId="3" fillId="2" borderId="36" xfId="0" applyNumberFormat="1" applyFont="1" applyFill="1" applyBorder="1" applyAlignment="1">
      <alignment/>
    </xf>
    <xf numFmtId="164" fontId="3" fillId="7" borderId="8" xfId="0" applyNumberFormat="1" applyFont="1" applyFill="1" applyBorder="1" applyAlignment="1">
      <alignment horizontal="right"/>
    </xf>
    <xf numFmtId="164" fontId="3" fillId="7" borderId="9" xfId="0" applyNumberFormat="1" applyFont="1" applyFill="1" applyBorder="1" applyAlignment="1">
      <alignment horizontal="right"/>
    </xf>
    <xf numFmtId="0" fontId="3" fillId="7" borderId="2" xfId="0" applyFont="1" applyFill="1" applyBorder="1" applyAlignment="1">
      <alignment horizontal="center"/>
    </xf>
    <xf numFmtId="0" fontId="3" fillId="7" borderId="22" xfId="0" applyFont="1" applyFill="1" applyBorder="1"/>
    <xf numFmtId="0" fontId="3" fillId="7" borderId="22" xfId="0" applyFont="1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164" fontId="3" fillId="7" borderId="35" xfId="0" applyNumberFormat="1" applyFont="1" applyFill="1" applyBorder="1" applyAlignment="1">
      <alignment horizontal="left"/>
    </xf>
    <xf numFmtId="164" fontId="3" fillId="7" borderId="22" xfId="0" applyNumberFormat="1" applyFont="1" applyFill="1" applyBorder="1" applyAlignment="1">
      <alignment horizontal="center"/>
    </xf>
    <xf numFmtId="164" fontId="3" fillId="5" borderId="4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37" fontId="3" fillId="2" borderId="19" xfId="0" applyNumberFormat="1" applyFont="1" applyFill="1" applyBorder="1" applyAlignment="1">
      <alignment horizontal="center" wrapText="1"/>
    </xf>
    <xf numFmtId="0" fontId="5" fillId="0" borderId="0" xfId="20" applyFont="1" applyAlignment="1" applyProtection="1">
      <alignment/>
      <protection/>
    </xf>
    <xf numFmtId="0" fontId="0" fillId="0" borderId="0" xfId="0" applyFont="1" applyAlignment="1">
      <alignment vertical="center"/>
    </xf>
    <xf numFmtId="164" fontId="3" fillId="2" borderId="36" xfId="0" applyNumberFormat="1" applyFont="1" applyFill="1" applyBorder="1" applyAlignment="1">
      <alignment wrapText="1"/>
    </xf>
    <xf numFmtId="0" fontId="0" fillId="0" borderId="31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/>
    </xf>
    <xf numFmtId="164" fontId="3" fillId="0" borderId="0" xfId="0" applyNumberFormat="1" applyFont="1"/>
    <xf numFmtId="164" fontId="3" fillId="2" borderId="19" xfId="0" applyNumberFormat="1" applyFont="1" applyFill="1" applyBorder="1" applyAlignment="1">
      <alignment horizontal="left" wrapText="1"/>
    </xf>
    <xf numFmtId="165" fontId="0" fillId="0" borderId="0" xfId="0" applyNumberFormat="1" applyFont="1" applyFill="1" applyAlignment="1">
      <alignment horizontal="left" vertical="center"/>
    </xf>
    <xf numFmtId="165" fontId="7" fillId="0" borderId="0" xfId="0" applyNumberFormat="1" applyFont="1" applyAlignment="1">
      <alignment/>
    </xf>
    <xf numFmtId="165" fontId="3" fillId="0" borderId="0" xfId="0" applyNumberFormat="1" applyFont="1" applyFill="1" applyAlignment="1">
      <alignment horizontal="center"/>
    </xf>
    <xf numFmtId="165" fontId="0" fillId="0" borderId="0" xfId="0" applyNumberFormat="1"/>
    <xf numFmtId="49" fontId="3" fillId="0" borderId="0" xfId="0" applyNumberFormat="1" applyFont="1" applyFill="1" applyAlignment="1">
      <alignment horizontal="center" wrapText="1"/>
    </xf>
    <xf numFmtId="164" fontId="3" fillId="7" borderId="22" xfId="0" applyNumberFormat="1" applyFont="1" applyFill="1" applyBorder="1" applyAlignment="1">
      <alignment horizontal="left"/>
    </xf>
    <xf numFmtId="164" fontId="3" fillId="2" borderId="22" xfId="0" applyNumberFormat="1" applyFont="1" applyFill="1" applyBorder="1"/>
    <xf numFmtId="164" fontId="3" fillId="2" borderId="35" xfId="0" applyNumberFormat="1" applyFont="1" applyFill="1" applyBorder="1"/>
    <xf numFmtId="0" fontId="0" fillId="0" borderId="9" xfId="0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164" fontId="3" fillId="2" borderId="21" xfId="0" applyNumberFormat="1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/>
    <xf numFmtId="164" fontId="3" fillId="2" borderId="22" xfId="0" applyNumberFormat="1" applyFont="1" applyFill="1" applyBorder="1" applyAlignment="1">
      <alignment wrapText="1"/>
    </xf>
    <xf numFmtId="164" fontId="3" fillId="2" borderId="35" xfId="0" applyNumberFormat="1" applyFont="1" applyFill="1" applyBorder="1" applyAlignment="1">
      <alignment wrapText="1"/>
    </xf>
    <xf numFmtId="0" fontId="3" fillId="2" borderId="8" xfId="0" applyFont="1" applyFill="1" applyBorder="1"/>
    <xf numFmtId="164" fontId="3" fillId="2" borderId="8" xfId="16" applyNumberFormat="1" applyFont="1" applyFill="1" applyBorder="1"/>
    <xf numFmtId="164" fontId="3" fillId="2" borderId="8" xfId="16" applyNumberFormat="1" applyFont="1" applyFill="1" applyBorder="1" applyAlignment="1">
      <alignment horizontal="center"/>
    </xf>
    <xf numFmtId="164" fontId="3" fillId="2" borderId="9" xfId="16" applyNumberFormat="1" applyFont="1" applyFill="1" applyBorder="1" applyAlignment="1">
      <alignment horizontal="center"/>
    </xf>
    <xf numFmtId="164" fontId="3" fillId="2" borderId="9" xfId="16" applyNumberFormat="1" applyFont="1" applyFill="1" applyBorder="1"/>
    <xf numFmtId="164" fontId="3" fillId="2" borderId="9" xfId="16" applyNumberFormat="1" applyFont="1" applyFill="1" applyBorder="1" applyAlignment="1">
      <alignment wrapText="1"/>
    </xf>
    <xf numFmtId="0" fontId="3" fillId="2" borderId="8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164" fontId="3" fillId="7" borderId="39" xfId="0" applyNumberFormat="1" applyFont="1" applyFill="1" applyBorder="1" applyAlignment="1">
      <alignment horizontal="left"/>
    </xf>
    <xf numFmtId="164" fontId="3" fillId="7" borderId="40" xfId="0" applyNumberFormat="1" applyFont="1" applyFill="1" applyBorder="1" applyAlignment="1">
      <alignment horizontal="left"/>
    </xf>
    <xf numFmtId="164" fontId="0" fillId="7" borderId="9" xfId="0" applyNumberFormat="1" applyFill="1" applyBorder="1"/>
    <xf numFmtId="0" fontId="3" fillId="2" borderId="2" xfId="0" applyFont="1" applyFill="1" applyBorder="1" applyAlignment="1">
      <alignment horizontal="center"/>
    </xf>
    <xf numFmtId="0" fontId="3" fillId="2" borderId="22" xfId="0" applyFont="1" applyFill="1" applyBorder="1"/>
    <xf numFmtId="0" fontId="0" fillId="0" borderId="0" xfId="0" applyFont="1" applyAlignment="1">
      <alignment horizontal="center" vertical="center"/>
    </xf>
    <xf numFmtId="164" fontId="3" fillId="7" borderId="8" xfId="0" applyNumberFormat="1" applyFont="1" applyFill="1" applyBorder="1" applyAlignment="1">
      <alignment/>
    </xf>
    <xf numFmtId="164" fontId="3" fillId="7" borderId="19" xfId="0" applyNumberFormat="1" applyFont="1" applyFill="1" applyBorder="1" applyAlignment="1">
      <alignment/>
    </xf>
    <xf numFmtId="164" fontId="3" fillId="7" borderId="10" xfId="0" applyNumberFormat="1" applyFont="1" applyFill="1" applyBorder="1" applyAlignment="1">
      <alignment/>
    </xf>
    <xf numFmtId="164" fontId="3" fillId="7" borderId="11" xfId="0" applyNumberFormat="1" applyFont="1" applyFill="1" applyBorder="1" applyAlignment="1">
      <alignment/>
    </xf>
    <xf numFmtId="164" fontId="3" fillId="7" borderId="36" xfId="0" applyNumberFormat="1" applyFont="1" applyFill="1" applyBorder="1" applyAlignment="1">
      <alignment/>
    </xf>
    <xf numFmtId="164" fontId="3" fillId="0" borderId="9" xfId="0" applyNumberFormat="1" applyFont="1" applyBorder="1"/>
    <xf numFmtId="164" fontId="3" fillId="2" borderId="10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37" fontId="3" fillId="2" borderId="22" xfId="0" applyNumberFormat="1" applyFont="1" applyFill="1" applyBorder="1" applyAlignment="1">
      <alignment horizontal="center" wrapText="1"/>
    </xf>
    <xf numFmtId="164" fontId="3" fillId="2" borderId="36" xfId="0" applyNumberFormat="1" applyFont="1" applyFill="1" applyBorder="1" applyAlignment="1">
      <alignment horizontal="left" wrapText="1"/>
    </xf>
    <xf numFmtId="0" fontId="3" fillId="7" borderId="20" xfId="0" applyFont="1" applyFill="1" applyBorder="1" applyAlignment="1">
      <alignment horizontal="center"/>
    </xf>
    <xf numFmtId="0" fontId="3" fillId="7" borderId="21" xfId="0" applyFont="1" applyFill="1" applyBorder="1"/>
    <xf numFmtId="0" fontId="3" fillId="7" borderId="21" xfId="0" applyFont="1" applyFill="1" applyBorder="1" applyAlignment="1">
      <alignment horizontal="center"/>
    </xf>
    <xf numFmtId="164" fontId="3" fillId="7" borderId="21" xfId="0" applyNumberFormat="1" applyFont="1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164" fontId="3" fillId="7" borderId="21" xfId="0" applyNumberFormat="1" applyFont="1" applyFill="1" applyBorder="1" applyAlignment="1">
      <alignment horizontal="left"/>
    </xf>
    <xf numFmtId="164" fontId="3" fillId="7" borderId="34" xfId="0" applyNumberFormat="1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8" xfId="0" applyFont="1" applyFill="1" applyBorder="1"/>
    <xf numFmtId="0" fontId="0" fillId="4" borderId="8" xfId="0" applyFill="1" applyBorder="1" applyAlignment="1">
      <alignment horizontal="center"/>
    </xf>
    <xf numFmtId="164" fontId="3" fillId="4" borderId="10" xfId="0" applyNumberFormat="1" applyFont="1" applyFill="1" applyBorder="1" applyAlignment="1">
      <alignment horizontal="left"/>
    </xf>
    <xf numFmtId="0" fontId="3" fillId="4" borderId="9" xfId="0" applyFont="1" applyFill="1" applyBorder="1"/>
    <xf numFmtId="0" fontId="0" fillId="4" borderId="9" xfId="0" applyFill="1" applyBorder="1" applyAlignment="1">
      <alignment horizontal="center"/>
    </xf>
    <xf numFmtId="164" fontId="3" fillId="4" borderId="11" xfId="0" applyNumberFormat="1" applyFont="1" applyFill="1" applyBorder="1" applyAlignment="1">
      <alignment horizontal="left"/>
    </xf>
    <xf numFmtId="0" fontId="0" fillId="4" borderId="9" xfId="0" applyFill="1" applyBorder="1"/>
    <xf numFmtId="0" fontId="0" fillId="4" borderId="11" xfId="0" applyFill="1" applyBorder="1"/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/>
    <xf numFmtId="164" fontId="3" fillId="4" borderId="19" xfId="0" applyNumberFormat="1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164" fontId="3" fillId="4" borderId="19" xfId="0" applyNumberFormat="1" applyFont="1" applyFill="1" applyBorder="1" applyAlignment="1">
      <alignment horizontal="left"/>
    </xf>
    <xf numFmtId="164" fontId="3" fillId="4" borderId="36" xfId="0" applyNumberFormat="1" applyFont="1" applyFill="1" applyBorder="1" applyAlignment="1">
      <alignment horizontal="left"/>
    </xf>
    <xf numFmtId="0" fontId="0" fillId="4" borderId="8" xfId="0" applyFill="1" applyBorder="1"/>
    <xf numFmtId="0" fontId="0" fillId="4" borderId="10" xfId="0" applyFill="1" applyBorder="1"/>
    <xf numFmtId="0" fontId="0" fillId="4" borderId="19" xfId="0" applyFill="1" applyBorder="1"/>
    <xf numFmtId="0" fontId="0" fillId="4" borderId="36" xfId="0" applyFill="1" applyBorder="1"/>
    <xf numFmtId="164" fontId="3" fillId="3" borderId="41" xfId="0" applyNumberFormat="1" applyFont="1" applyFill="1" applyBorder="1" applyAlignment="1">
      <alignment horizontal="left" wrapText="1"/>
    </xf>
    <xf numFmtId="164" fontId="3" fillId="3" borderId="42" xfId="0" applyNumberFormat="1" applyFont="1" applyFill="1" applyBorder="1" applyAlignment="1">
      <alignment horizontal="left" wrapText="1"/>
    </xf>
    <xf numFmtId="0" fontId="3" fillId="3" borderId="23" xfId="0" applyFont="1" applyFill="1" applyBorder="1" applyAlignment="1">
      <alignment horizontal="center" wrapText="1"/>
    </xf>
    <xf numFmtId="0" fontId="3" fillId="3" borderId="43" xfId="0" applyFont="1" applyFill="1" applyBorder="1" applyAlignment="1">
      <alignment wrapText="1"/>
    </xf>
    <xf numFmtId="0" fontId="3" fillId="3" borderId="43" xfId="0" applyFont="1" applyFill="1" applyBorder="1" applyAlignment="1">
      <alignment horizontal="center" wrapText="1"/>
    </xf>
    <xf numFmtId="164" fontId="3" fillId="3" borderId="43" xfId="0" applyNumberFormat="1" applyFont="1" applyFill="1" applyBorder="1" applyAlignment="1">
      <alignment horizontal="center" wrapText="1"/>
    </xf>
    <xf numFmtId="164" fontId="3" fillId="5" borderId="4" xfId="0" applyNumberFormat="1" applyFont="1" applyFill="1" applyBorder="1" applyAlignment="1">
      <alignment wrapText="1"/>
    </xf>
    <xf numFmtId="164" fontId="3" fillId="5" borderId="15" xfId="0" applyNumberFormat="1" applyFont="1" applyFill="1" applyBorder="1" applyAlignment="1">
      <alignment wrapText="1"/>
    </xf>
    <xf numFmtId="164" fontId="0" fillId="7" borderId="8" xfId="0" applyNumberFormat="1" applyFill="1" applyBorder="1"/>
    <xf numFmtId="164" fontId="0" fillId="7" borderId="10" xfId="0" applyNumberFormat="1" applyFill="1" applyBorder="1"/>
    <xf numFmtId="164" fontId="0" fillId="7" borderId="11" xfId="0" applyNumberFormat="1" applyFill="1" applyBorder="1"/>
    <xf numFmtId="164" fontId="3" fillId="3" borderId="17" xfId="0" applyNumberFormat="1" applyFont="1" applyFill="1" applyBorder="1" applyAlignment="1">
      <alignment wrapText="1"/>
    </xf>
    <xf numFmtId="0" fontId="0" fillId="4" borderId="9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36" xfId="0" applyFill="1" applyBorder="1" applyAlignment="1">
      <alignment/>
    </xf>
    <xf numFmtId="164" fontId="3" fillId="7" borderId="9" xfId="0" applyNumberFormat="1" applyFont="1" applyFill="1" applyBorder="1" applyAlignment="1">
      <alignment wrapText="1"/>
    </xf>
    <xf numFmtId="0" fontId="3" fillId="2" borderId="21" xfId="0" applyFont="1" applyFill="1" applyBorder="1"/>
    <xf numFmtId="0" fontId="3" fillId="2" borderId="28" xfId="0" applyFont="1" applyFill="1" applyBorder="1" applyAlignment="1">
      <alignment horizontal="center" wrapText="1"/>
    </xf>
    <xf numFmtId="164" fontId="3" fillId="7" borderId="8" xfId="0" applyNumberFormat="1" applyFont="1" applyFill="1" applyBorder="1" applyAlignment="1">
      <alignment wrapText="1"/>
    </xf>
    <xf numFmtId="164" fontId="3" fillId="7" borderId="19" xfId="0" applyNumberFormat="1" applyFont="1" applyFill="1" applyBorder="1" applyAlignment="1">
      <alignment wrapText="1"/>
    </xf>
    <xf numFmtId="0" fontId="3" fillId="7" borderId="28" xfId="0" applyFont="1" applyFill="1" applyBorder="1" applyAlignment="1">
      <alignment horizontal="center"/>
    </xf>
    <xf numFmtId="2" fontId="3" fillId="4" borderId="9" xfId="0" applyNumberFormat="1" applyFont="1" applyFill="1" applyBorder="1" applyAlignment="1">
      <alignment horizontal="center"/>
    </xf>
    <xf numFmtId="2" fontId="3" fillId="4" borderId="9" xfId="0" applyNumberFormat="1" applyFont="1" applyFill="1" applyBorder="1"/>
    <xf numFmtId="2" fontId="3" fillId="4" borderId="9" xfId="0" applyNumberFormat="1" applyFont="1" applyFill="1" applyBorder="1" applyAlignment="1">
      <alignment horizontal="left"/>
    </xf>
    <xf numFmtId="1" fontId="3" fillId="4" borderId="1" xfId="0" applyNumberFormat="1" applyFont="1" applyFill="1" applyBorder="1" applyAlignment="1">
      <alignment horizontal="center"/>
    </xf>
    <xf numFmtId="2" fontId="3" fillId="4" borderId="8" xfId="0" applyNumberFormat="1" applyFont="1" applyFill="1" applyBorder="1"/>
    <xf numFmtId="2" fontId="3" fillId="4" borderId="8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left"/>
    </xf>
    <xf numFmtId="2" fontId="3" fillId="4" borderId="10" xfId="0" applyNumberFormat="1" applyFont="1" applyFill="1" applyBorder="1" applyAlignment="1">
      <alignment horizontal="left"/>
    </xf>
    <xf numFmtId="1" fontId="3" fillId="4" borderId="7" xfId="0" applyNumberFormat="1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left"/>
    </xf>
    <xf numFmtId="2" fontId="3" fillId="4" borderId="11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2" fontId="3" fillId="4" borderId="19" xfId="0" applyNumberFormat="1" applyFont="1" applyFill="1" applyBorder="1"/>
    <xf numFmtId="2" fontId="3" fillId="4" borderId="19" xfId="0" applyNumberFormat="1" applyFont="1" applyFill="1" applyBorder="1" applyAlignment="1">
      <alignment horizontal="center"/>
    </xf>
    <xf numFmtId="2" fontId="3" fillId="4" borderId="36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right"/>
    </xf>
    <xf numFmtId="164" fontId="3" fillId="7" borderId="34" xfId="0" applyNumberFormat="1" applyFont="1" applyFill="1" applyBorder="1" applyAlignment="1">
      <alignment horizontal="center"/>
    </xf>
    <xf numFmtId="164" fontId="3" fillId="4" borderId="21" xfId="0" applyNumberFormat="1" applyFont="1" applyFill="1" applyBorder="1" applyAlignment="1">
      <alignment horizontal="center"/>
    </xf>
    <xf numFmtId="164" fontId="3" fillId="4" borderId="43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/>
    <xf numFmtId="0" fontId="3" fillId="0" borderId="19" xfId="0" applyFont="1" applyBorder="1" applyAlignment="1">
      <alignment horizontal="center"/>
    </xf>
    <xf numFmtId="0" fontId="3" fillId="0" borderId="36" xfId="0" applyFont="1" applyBorder="1"/>
    <xf numFmtId="164" fontId="3" fillId="4" borderId="36" xfId="0" applyNumberFormat="1" applyFont="1" applyFill="1" applyBorder="1" applyAlignment="1">
      <alignment/>
    </xf>
    <xf numFmtId="166" fontId="3" fillId="2" borderId="22" xfId="0" applyNumberFormat="1" applyFont="1" applyFill="1" applyBorder="1" applyAlignment="1">
      <alignment horizontal="right" wrapText="1"/>
    </xf>
    <xf numFmtId="164" fontId="3" fillId="2" borderId="22" xfId="0" applyNumberFormat="1" applyFont="1" applyFill="1" applyBorder="1" applyAlignment="1">
      <alignment/>
    </xf>
    <xf numFmtId="164" fontId="3" fillId="2" borderId="35" xfId="0" applyNumberFormat="1" applyFont="1" applyFill="1" applyBorder="1" applyAlignment="1">
      <alignment/>
    </xf>
    <xf numFmtId="164" fontId="3" fillId="4" borderId="19" xfId="0" applyNumberFormat="1" applyFont="1" applyFill="1" applyBorder="1"/>
    <xf numFmtId="164" fontId="3" fillId="4" borderId="36" xfId="0" applyNumberFormat="1" applyFont="1" applyFill="1" applyBorder="1"/>
    <xf numFmtId="0" fontId="3" fillId="4" borderId="20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164" fontId="3" fillId="2" borderId="22" xfId="16" applyNumberFormat="1" applyFont="1" applyFill="1" applyBorder="1"/>
    <xf numFmtId="0" fontId="3" fillId="2" borderId="21" xfId="0" applyFont="1" applyFill="1" applyBorder="1" applyAlignment="1">
      <alignment wrapText="1"/>
    </xf>
    <xf numFmtId="164" fontId="3" fillId="2" borderId="34" xfId="0" applyNumberFormat="1" applyFont="1" applyFill="1" applyBorder="1"/>
    <xf numFmtId="164" fontId="3" fillId="2" borderId="22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36" xfId="0" applyBorder="1"/>
    <xf numFmtId="0" fontId="16" fillId="0" borderId="0" xfId="0" applyFont="1" applyAlignment="1">
      <alignment horizontal="left"/>
    </xf>
    <xf numFmtId="164" fontId="17" fillId="0" borderId="0" xfId="0" applyNumberFormat="1" applyFont="1" applyAlignment="1">
      <alignment horizontal="center"/>
    </xf>
    <xf numFmtId="0" fontId="3" fillId="2" borderId="2" xfId="0" applyNumberFormat="1" applyFont="1" applyFill="1" applyBorder="1" applyAlignment="1">
      <alignment horizontal="center" wrapText="1"/>
    </xf>
    <xf numFmtId="164" fontId="3" fillId="2" borderId="35" xfId="0" applyNumberFormat="1" applyFont="1" applyFill="1" applyBorder="1" applyAlignment="1">
      <alignment horizontal="center"/>
    </xf>
    <xf numFmtId="164" fontId="3" fillId="2" borderId="34" xfId="0" applyNumberFormat="1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3" fillId="0" borderId="8" xfId="0" applyNumberFormat="1" applyFont="1" applyBorder="1"/>
    <xf numFmtId="164" fontId="3" fillId="0" borderId="19" xfId="0" applyNumberFormat="1" applyFont="1" applyBorder="1"/>
    <xf numFmtId="164" fontId="3" fillId="2" borderId="36" xfId="0" applyNumberFormat="1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3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left" wrapText="1"/>
    </xf>
    <xf numFmtId="164" fontId="3" fillId="2" borderId="28" xfId="0" applyNumberFormat="1" applyFont="1" applyFill="1" applyBorder="1" applyAlignment="1">
      <alignment horizontal="center" wrapText="1"/>
    </xf>
    <xf numFmtId="1" fontId="3" fillId="2" borderId="22" xfId="0" applyNumberFormat="1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center"/>
    </xf>
    <xf numFmtId="164" fontId="3" fillId="2" borderId="22" xfId="0" applyNumberFormat="1" applyFont="1" applyFill="1" applyBorder="1" applyAlignment="1">
      <alignment horizontal="left"/>
    </xf>
    <xf numFmtId="164" fontId="3" fillId="2" borderId="28" xfId="0" applyNumberFormat="1" applyFont="1" applyFill="1" applyBorder="1" applyAlignment="1">
      <alignment horizontal="left"/>
    </xf>
    <xf numFmtId="164" fontId="3" fillId="2" borderId="35" xfId="0" applyNumberFormat="1" applyFont="1" applyFill="1" applyBorder="1" applyAlignment="1">
      <alignment horizontal="left"/>
    </xf>
    <xf numFmtId="164" fontId="3" fillId="2" borderId="29" xfId="0" applyNumberFormat="1" applyFont="1" applyFill="1" applyBorder="1" applyAlignment="1">
      <alignment horizontal="left"/>
    </xf>
    <xf numFmtId="0" fontId="0" fillId="4" borderId="22" xfId="0" applyFill="1" applyBorder="1"/>
    <xf numFmtId="0" fontId="0" fillId="4" borderId="22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3" fillId="4" borderId="21" xfId="0" applyFont="1" applyFill="1" applyBorder="1"/>
    <xf numFmtId="0" fontId="3" fillId="4" borderId="21" xfId="0" applyFont="1" applyFill="1" applyBorder="1" applyAlignment="1">
      <alignment horizontal="center"/>
    </xf>
    <xf numFmtId="0" fontId="3" fillId="4" borderId="43" xfId="0" applyFont="1" applyFill="1" applyBorder="1"/>
    <xf numFmtId="0" fontId="3" fillId="4" borderId="43" xfId="0" applyFont="1" applyFill="1" applyBorder="1" applyAlignment="1">
      <alignment horizontal="center"/>
    </xf>
    <xf numFmtId="0" fontId="3" fillId="3" borderId="14" xfId="0" applyFont="1" applyFill="1" applyBorder="1" applyAlignment="1">
      <alignment wrapText="1"/>
    </xf>
    <xf numFmtId="164" fontId="3" fillId="3" borderId="14" xfId="0" applyNumberFormat="1" applyFont="1" applyFill="1" applyBorder="1" applyAlignment="1">
      <alignment horizontal="left" wrapText="1"/>
    </xf>
    <xf numFmtId="164" fontId="3" fillId="3" borderId="15" xfId="0" applyNumberFormat="1" applyFont="1" applyFill="1" applyBorder="1" applyAlignment="1">
      <alignment horizontal="left" wrapText="1"/>
    </xf>
    <xf numFmtId="0" fontId="3" fillId="2" borderId="18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Alignment="1">
      <alignment horizontal="right" wrapText="1"/>
    </xf>
    <xf numFmtId="164" fontId="9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 wrapText="1"/>
    </xf>
    <xf numFmtId="0" fontId="8" fillId="0" borderId="0" xfId="20" applyFont="1" applyAlignment="1" applyProtection="1">
      <alignment horizontal="center"/>
      <protection/>
    </xf>
    <xf numFmtId="0" fontId="5" fillId="4" borderId="17" xfId="20" applyFill="1" applyBorder="1" applyAlignment="1" applyProtection="1">
      <alignment horizontal="center"/>
      <protection/>
    </xf>
    <xf numFmtId="0" fontId="3" fillId="4" borderId="9" xfId="0" applyFont="1" applyFill="1" applyBorder="1" applyAlignment="1">
      <alignment horizontal="left"/>
    </xf>
    <xf numFmtId="164" fontId="3" fillId="2" borderId="8" xfId="0" applyNumberFormat="1" applyFont="1" applyFill="1" applyBorder="1" applyAlignment="1">
      <alignment horizontal="right"/>
    </xf>
    <xf numFmtId="164" fontId="3" fillId="2" borderId="19" xfId="0" applyNumberFormat="1" applyFont="1" applyFill="1" applyBorder="1" applyAlignment="1">
      <alignment horizontal="right"/>
    </xf>
    <xf numFmtId="164" fontId="3" fillId="4" borderId="22" xfId="0" applyNumberFormat="1" applyFont="1" applyFill="1" applyBorder="1" applyAlignment="1">
      <alignment horizontal="right"/>
    </xf>
    <xf numFmtId="164" fontId="3" fillId="7" borderId="19" xfId="0" applyNumberFormat="1" applyFont="1" applyFill="1" applyBorder="1" applyAlignment="1">
      <alignment horizontal="right"/>
    </xf>
    <xf numFmtId="164" fontId="3" fillId="4" borderId="8" xfId="0" applyNumberFormat="1" applyFont="1" applyFill="1" applyBorder="1" applyAlignment="1">
      <alignment horizontal="right"/>
    </xf>
    <xf numFmtId="164" fontId="3" fillId="4" borderId="12" xfId="0" applyNumberFormat="1" applyFont="1" applyFill="1" applyBorder="1" applyAlignment="1">
      <alignment horizontal="right"/>
    </xf>
    <xf numFmtId="0" fontId="3" fillId="4" borderId="22" xfId="0" applyFont="1" applyFill="1" applyBorder="1"/>
    <xf numFmtId="0" fontId="3" fillId="2" borderId="12" xfId="0" applyFont="1" applyFill="1" applyBorder="1" applyAlignment="1">
      <alignment horizontal="center" wrapText="1"/>
    </xf>
    <xf numFmtId="164" fontId="3" fillId="8" borderId="9" xfId="0" applyNumberFormat="1" applyFont="1" applyFill="1" applyBorder="1" applyAlignment="1">
      <alignment horizontal="center"/>
    </xf>
    <xf numFmtId="0" fontId="3" fillId="8" borderId="1" xfId="0" applyFont="1" applyFill="1" applyBorder="1"/>
    <xf numFmtId="164" fontId="3" fillId="8" borderId="8" xfId="0" applyNumberFormat="1" applyFont="1" applyFill="1" applyBorder="1" applyAlignment="1">
      <alignment horizontal="center"/>
    </xf>
    <xf numFmtId="164" fontId="3" fillId="8" borderId="10" xfId="0" applyNumberFormat="1" applyFont="1" applyFill="1" applyBorder="1" applyAlignment="1">
      <alignment horizontal="center"/>
    </xf>
    <xf numFmtId="0" fontId="3" fillId="8" borderId="7" xfId="0" applyFont="1" applyFill="1" applyBorder="1"/>
    <xf numFmtId="164" fontId="3" fillId="8" borderId="11" xfId="0" applyNumberFormat="1" applyFont="1" applyFill="1" applyBorder="1" applyAlignment="1">
      <alignment horizontal="center"/>
    </xf>
    <xf numFmtId="0" fontId="3" fillId="8" borderId="18" xfId="0" applyFont="1" applyFill="1" applyBorder="1"/>
    <xf numFmtId="164" fontId="3" fillId="8" borderId="19" xfId="0" applyNumberFormat="1" applyFont="1" applyFill="1" applyBorder="1" applyAlignment="1">
      <alignment horizontal="center"/>
    </xf>
    <xf numFmtId="164" fontId="3" fillId="8" borderId="36" xfId="0" applyNumberFormat="1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164" fontId="3" fillId="8" borderId="9" xfId="0" applyNumberFormat="1" applyFont="1" applyFill="1" applyBorder="1" applyAlignment="1">
      <alignment horizontal="left"/>
    </xf>
    <xf numFmtId="164" fontId="3" fillId="8" borderId="11" xfId="0" applyNumberFormat="1" applyFont="1" applyFill="1" applyBorder="1" applyAlignment="1">
      <alignment horizontal="left"/>
    </xf>
    <xf numFmtId="0" fontId="3" fillId="8" borderId="8" xfId="0" applyFont="1" applyFill="1" applyBorder="1" applyAlignment="1">
      <alignment horizontal="center"/>
    </xf>
    <xf numFmtId="164" fontId="3" fillId="8" borderId="8" xfId="0" applyNumberFormat="1" applyFont="1" applyFill="1" applyBorder="1" applyAlignment="1">
      <alignment horizontal="left"/>
    </xf>
    <xf numFmtId="164" fontId="3" fillId="8" borderId="10" xfId="0" applyNumberFormat="1" applyFont="1" applyFill="1" applyBorder="1" applyAlignment="1">
      <alignment horizontal="left"/>
    </xf>
    <xf numFmtId="0" fontId="3" fillId="8" borderId="19" xfId="0" applyFont="1" applyFill="1" applyBorder="1" applyAlignment="1">
      <alignment horizontal="center"/>
    </xf>
    <xf numFmtId="164" fontId="3" fillId="8" borderId="19" xfId="0" applyNumberFormat="1" applyFont="1" applyFill="1" applyBorder="1" applyAlignment="1">
      <alignment horizontal="left"/>
    </xf>
    <xf numFmtId="164" fontId="3" fillId="8" borderId="36" xfId="0" applyNumberFormat="1" applyFont="1" applyFill="1" applyBorder="1" applyAlignment="1">
      <alignment horizontal="left"/>
    </xf>
    <xf numFmtId="0" fontId="6" fillId="8" borderId="9" xfId="0" applyFont="1" applyFill="1" applyBorder="1" applyAlignment="1">
      <alignment horizontal="center" wrapText="1"/>
    </xf>
    <xf numFmtId="0" fontId="6" fillId="8" borderId="8" xfId="0" applyFont="1" applyFill="1" applyBorder="1" applyAlignment="1">
      <alignment horizontal="center" wrapText="1"/>
    </xf>
    <xf numFmtId="0" fontId="6" fillId="8" borderId="19" xfId="0" applyFont="1" applyFill="1" applyBorder="1" applyAlignment="1">
      <alignment horizontal="center" wrapText="1"/>
    </xf>
    <xf numFmtId="164" fontId="0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36" xfId="0" applyFont="1" applyFill="1" applyBorder="1" applyAlignment="1">
      <alignment horizontal="center"/>
    </xf>
    <xf numFmtId="164" fontId="3" fillId="4" borderId="22" xfId="0" applyNumberFormat="1" applyFont="1" applyFill="1" applyBorder="1"/>
    <xf numFmtId="0" fontId="3" fillId="4" borderId="12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 wrapText="1"/>
    </xf>
    <xf numFmtId="164" fontId="3" fillId="4" borderId="12" xfId="0" applyNumberFormat="1" applyFont="1" applyFill="1" applyBorder="1" applyAlignment="1">
      <alignment horizontal="center" wrapText="1"/>
    </xf>
    <xf numFmtId="164" fontId="3" fillId="4" borderId="12" xfId="0" applyNumberFormat="1" applyFont="1" applyFill="1" applyBorder="1" applyAlignment="1">
      <alignment wrapText="1"/>
    </xf>
    <xf numFmtId="164" fontId="3" fillId="4" borderId="13" xfId="0" applyNumberFormat="1" applyFont="1" applyFill="1" applyBorder="1" applyAlignment="1">
      <alignment wrapText="1"/>
    </xf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164" fontId="3" fillId="4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3" fillId="5" borderId="1" xfId="0" applyFont="1" applyFill="1" applyBorder="1" applyAlignment="1">
      <alignment horizontal="center"/>
    </xf>
    <xf numFmtId="0" fontId="3" fillId="5" borderId="8" xfId="0" applyFont="1" applyFill="1" applyBorder="1"/>
    <xf numFmtId="0" fontId="3" fillId="5" borderId="8" xfId="0" applyFont="1" applyFill="1" applyBorder="1" applyAlignment="1">
      <alignment horizontal="center"/>
    </xf>
    <xf numFmtId="164" fontId="3" fillId="5" borderId="8" xfId="0" applyNumberFormat="1" applyFont="1" applyFill="1" applyBorder="1" applyAlignment="1">
      <alignment horizontal="center"/>
    </xf>
    <xf numFmtId="164" fontId="3" fillId="5" borderId="8" xfId="0" applyNumberFormat="1" applyFont="1" applyFill="1" applyBorder="1" applyAlignment="1">
      <alignment horizontal="left"/>
    </xf>
    <xf numFmtId="164" fontId="3" fillId="5" borderId="10" xfId="0" applyNumberFormat="1" applyFont="1" applyFill="1" applyBorder="1" applyAlignment="1">
      <alignment horizontal="left"/>
    </xf>
    <xf numFmtId="0" fontId="3" fillId="5" borderId="18" xfId="0" applyFont="1" applyFill="1" applyBorder="1" applyAlignment="1">
      <alignment horizontal="center"/>
    </xf>
    <xf numFmtId="0" fontId="3" fillId="5" borderId="19" xfId="0" applyFont="1" applyFill="1" applyBorder="1"/>
    <xf numFmtId="0" fontId="3" fillId="5" borderId="19" xfId="0" applyFont="1" applyFill="1" applyBorder="1" applyAlignment="1">
      <alignment horizontal="center"/>
    </xf>
    <xf numFmtId="164" fontId="3" fillId="5" borderId="19" xfId="0" applyNumberFormat="1" applyFont="1" applyFill="1" applyBorder="1" applyAlignment="1">
      <alignment horizontal="center"/>
    </xf>
    <xf numFmtId="164" fontId="3" fillId="5" borderId="19" xfId="0" applyNumberFormat="1" applyFont="1" applyFill="1" applyBorder="1" applyAlignment="1">
      <alignment horizontal="left"/>
    </xf>
    <xf numFmtId="164" fontId="3" fillId="5" borderId="36" xfId="0" applyNumberFormat="1" applyFont="1" applyFill="1" applyBorder="1" applyAlignment="1">
      <alignment horizontal="left"/>
    </xf>
    <xf numFmtId="0" fontId="3" fillId="5" borderId="3" xfId="0" applyNumberFormat="1" applyFont="1" applyFill="1" applyBorder="1" applyAlignment="1">
      <alignment horizontal="center" wrapText="1"/>
    </xf>
    <xf numFmtId="0" fontId="3" fillId="5" borderId="14" xfId="0" applyFont="1" applyFill="1" applyBorder="1" applyAlignment="1">
      <alignment horizontal="left" wrapText="1"/>
    </xf>
    <xf numFmtId="0" fontId="3" fillId="5" borderId="7" xfId="0" applyFont="1" applyFill="1" applyBorder="1" applyAlignment="1">
      <alignment horizontal="center" wrapText="1"/>
    </xf>
    <xf numFmtId="0" fontId="6" fillId="5" borderId="9" xfId="0" applyFont="1" applyFill="1" applyBorder="1"/>
    <xf numFmtId="0" fontId="6" fillId="5" borderId="9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164" fontId="3" fillId="5" borderId="9" xfId="0" applyNumberFormat="1" applyFont="1" applyFill="1" applyBorder="1"/>
    <xf numFmtId="37" fontId="3" fillId="5" borderId="9" xfId="0" applyNumberFormat="1" applyFont="1" applyFill="1" applyBorder="1" applyAlignment="1">
      <alignment horizontal="center" wrapText="1"/>
    </xf>
    <xf numFmtId="164" fontId="3" fillId="5" borderId="9" xfId="0" applyNumberFormat="1" applyFont="1" applyFill="1" applyBorder="1" applyAlignment="1">
      <alignment horizontal="center"/>
    </xf>
    <xf numFmtId="164" fontId="0" fillId="5" borderId="11" xfId="0" applyNumberFormat="1" applyFill="1" applyBorder="1"/>
    <xf numFmtId="0" fontId="3" fillId="5" borderId="1" xfId="0" applyFont="1" applyFill="1" applyBorder="1" applyAlignment="1">
      <alignment horizontal="center" wrapText="1"/>
    </xf>
    <xf numFmtId="0" fontId="6" fillId="5" borderId="8" xfId="0" applyFont="1" applyFill="1" applyBorder="1"/>
    <xf numFmtId="0" fontId="6" fillId="5" borderId="8" xfId="0" applyFont="1" applyFill="1" applyBorder="1" applyAlignment="1">
      <alignment horizontal="center"/>
    </xf>
    <xf numFmtId="164" fontId="3" fillId="5" borderId="8" xfId="0" applyNumberFormat="1" applyFont="1" applyFill="1" applyBorder="1"/>
    <xf numFmtId="37" fontId="3" fillId="5" borderId="8" xfId="0" applyNumberFormat="1" applyFont="1" applyFill="1" applyBorder="1" applyAlignment="1">
      <alignment horizontal="center" wrapText="1"/>
    </xf>
    <xf numFmtId="164" fontId="0" fillId="5" borderId="10" xfId="0" applyNumberFormat="1" applyFill="1" applyBorder="1"/>
    <xf numFmtId="0" fontId="3" fillId="5" borderId="18" xfId="0" applyFont="1" applyFill="1" applyBorder="1" applyAlignment="1">
      <alignment horizontal="center" wrapText="1"/>
    </xf>
    <xf numFmtId="0" fontId="6" fillId="5" borderId="19" xfId="0" applyFont="1" applyFill="1" applyBorder="1"/>
    <xf numFmtId="0" fontId="6" fillId="5" borderId="19" xfId="0" applyFont="1" applyFill="1" applyBorder="1" applyAlignment="1">
      <alignment horizontal="center"/>
    </xf>
    <xf numFmtId="164" fontId="3" fillId="5" borderId="19" xfId="0" applyNumberFormat="1" applyFont="1" applyFill="1" applyBorder="1"/>
    <xf numFmtId="37" fontId="3" fillId="5" borderId="19" xfId="0" applyNumberFormat="1" applyFont="1" applyFill="1" applyBorder="1" applyAlignment="1">
      <alignment horizontal="center" wrapText="1"/>
    </xf>
    <xf numFmtId="164" fontId="0" fillId="5" borderId="36" xfId="0" applyNumberFormat="1" applyFill="1" applyBorder="1"/>
    <xf numFmtId="0" fontId="3" fillId="0" borderId="2" xfId="0" applyFont="1" applyBorder="1" applyAlignment="1">
      <alignment horizontal="center"/>
    </xf>
    <xf numFmtId="0" fontId="3" fillId="0" borderId="22" xfId="0" applyFont="1" applyBorder="1"/>
    <xf numFmtId="0" fontId="3" fillId="0" borderId="22" xfId="0" applyFont="1" applyBorder="1" applyAlignment="1">
      <alignment horizontal="center"/>
    </xf>
    <xf numFmtId="164" fontId="3" fillId="0" borderId="22" xfId="0" applyNumberFormat="1" applyFont="1" applyBorder="1"/>
    <xf numFmtId="0" fontId="3" fillId="0" borderId="35" xfId="0" applyFont="1" applyBorder="1"/>
    <xf numFmtId="0" fontId="6" fillId="5" borderId="14" xfId="0" applyFont="1" applyFill="1" applyBorder="1" applyAlignment="1">
      <alignment horizontal="center"/>
    </xf>
    <xf numFmtId="164" fontId="3" fillId="4" borderId="28" xfId="0" applyNumberFormat="1" applyFont="1" applyFill="1" applyBorder="1" applyAlignment="1">
      <alignment horizontal="center"/>
    </xf>
    <xf numFmtId="0" fontId="5" fillId="0" borderId="0" xfId="20" applyAlignment="1" applyProtection="1">
      <alignment/>
      <protection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5" fillId="0" borderId="0" xfId="20" applyNumberFormat="1" applyAlignment="1" applyProtection="1">
      <alignment wrapText="1"/>
      <protection/>
    </xf>
    <xf numFmtId="164" fontId="7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Alignment="1">
      <alignment wrapText="1"/>
    </xf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Fill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fl.com/draft/profiles/2005/jones_matt" TargetMode="External" /><Relationship Id="rId2" Type="http://schemas.openxmlformats.org/officeDocument/2006/relationships/hyperlink" Target="http://www.nfl.com/draft/profiles/2005/routt_stanford" TargetMode="External" /><Relationship Id="rId3" Type="http://schemas.openxmlformats.org/officeDocument/2006/relationships/hyperlink" Target="http://www.nfl.com/draft/profiles/2005/foxworth_domonique" TargetMode="External" /><Relationship Id="rId4" Type="http://schemas.openxmlformats.org/officeDocument/2006/relationships/hyperlink" Target="http://www.nfl.com/draft/profiles/2005/herremans_todd" TargetMode="External" /><Relationship Id="rId5" Type="http://schemas.openxmlformats.org/officeDocument/2006/relationships/hyperlink" Target="http://webmail.aol.com/24019/aol/en-us/mail/display-message.aspx" TargetMode="Externa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nfl.com/draft/profiles/2005/williamson_troy" TargetMode="External" /><Relationship Id="rId2" Type="http://schemas.openxmlformats.org/officeDocument/2006/relationships/hyperlink" Target="http://www.nfl.com/draft/profiles/2005/spears_marcus" TargetMode="External" /><Relationship Id="rId3" Type="http://schemas.openxmlformats.org/officeDocument/2006/relationships/hyperlink" Target="http://www.nfl.com/draft/profiles/2005/tatupu_lofa" TargetMode="External" /><Relationship Id="rId4" Type="http://schemas.openxmlformats.org/officeDocument/2006/relationships/hyperlink" Target="http://www.nfl.com/draft/profiles/2005/terry_adam" TargetMode="External" /><Relationship Id="rId5" Type="http://schemas.openxmlformats.org/officeDocument/2006/relationships/hyperlink" Target="http://www.nfl.com/draft/profiles/2005/starks_scott" TargetMode="External" /><Relationship Id="rId6" Type="http://schemas.openxmlformats.org/officeDocument/2006/relationships/hyperlink" Target="http://www.nfl.com/draft/profiles/2005/rhodes_kerry" TargetMode="External" /><Relationship Id="rId7" Type="http://schemas.openxmlformats.org/officeDocument/2006/relationships/hyperlink" Target="mailto:Pete1028@bellatlantic.net" TargetMode="External" /><Relationship Id="rId8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cdolgin@attglobal.net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hsienzant@AOL.COM" TargetMode="External" /><Relationship Id="rId2" Type="http://schemas.openxmlformats.org/officeDocument/2006/relationships/hyperlink" Target="http://www.nfl.com/draft/profiles/2005/brown_ronnie" TargetMode="External" /><Relationship Id="rId3" Type="http://schemas.openxmlformats.org/officeDocument/2006/relationships/hyperlink" Target="http://www.nfl.com/draft/profiles/2005/white_roddy" TargetMode="External" /><Relationship Id="rId4" Type="http://schemas.openxmlformats.org/officeDocument/2006/relationships/hyperlink" Target="http://www.nfl.com/draft/profiles/2005/pool_brodney" TargetMode="External" /><Relationship Id="rId5" Type="http://schemas.openxmlformats.org/officeDocument/2006/relationships/hyperlink" Target="http://www.nfl.com/draft/profiles/2005/bullocks_josh" TargetMode="External" /><Relationship Id="rId6" Type="http://schemas.openxmlformats.org/officeDocument/2006/relationships/hyperlink" Target="http://www.nfl.com/draft/profiles/2005/carter_jerome" TargetMode="External" /><Relationship Id="rId7" Type="http://schemas.openxmlformats.org/officeDocument/2006/relationships/hyperlink" Target="http://www.nfl.com/draft/profiles/2005/brown_jason" TargetMode="External" /><Relationship Id="rId8" Type="http://schemas.openxmlformats.org/officeDocument/2006/relationships/hyperlink" Target="http://www.nfl.com/draft/profiles/2005/davis_thomas" TargetMode="External" /><Relationship Id="rId9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nfl.com/draft/profiles/2005/gore_frank" TargetMode="External" /><Relationship Id="rId2" Type="http://schemas.openxmlformats.org/officeDocument/2006/relationships/hyperlink" Target="http://www.nfl.com/draft/profiles/2005/atogwe_oshiomogho" TargetMode="External" /><Relationship Id="rId3" Type="http://schemas.openxmlformats.org/officeDocument/2006/relationships/hyperlink" Target="http://www.nfl.com/draft/profiles/2005/stewart_david" TargetMode="Externa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nfl.com/draft/profiles/2005/clayton_mark" TargetMode="External" /><Relationship Id="rId2" Type="http://schemas.openxmlformats.org/officeDocument/2006/relationships/hyperlink" Target="http://www.nfl.com/draft/profiles/2005/crowder_channing" TargetMode="External" /><Relationship Id="rId3" Type="http://schemas.openxmlformats.org/officeDocument/2006/relationships/hyperlink" Target="http://www.nfl.com/draft/profiles/2005/campbell_jason" TargetMode="External" /><Relationship Id="rId4" Type="http://schemas.openxmlformats.org/officeDocument/2006/relationships/hyperlink" Target="mailto:jimbo0121712000@yahoo.com" TargetMode="External" /><Relationship Id="rId5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nfl.com/draft/profiles/2005/henry_chris" TargetMode="External" /><Relationship Id="rId2" Type="http://schemas.openxmlformats.org/officeDocument/2006/relationships/hyperlink" Target="http://www.nfl.com/draft/profiles/2005/jones_adam" TargetMode="External" /><Relationship Id="rId3" Type="http://schemas.openxmlformats.org/officeDocument/2006/relationships/hyperlink" Target="mailto:jpmile@sbcglobal.net" TargetMode="Externa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nfl.com/draft/profiles/2005/rodgers_aaron" TargetMode="External" /><Relationship Id="rId2" Type="http://schemas.openxmlformats.org/officeDocument/2006/relationships/hyperlink" Target="http://www.nfl.com/draft/profiles/2005/incognito_richie" TargetMode="External" /><Relationship Id="rId3" Type="http://schemas.openxmlformats.org/officeDocument/2006/relationships/hyperlink" Target="http://www.nfl.com/draft/profiles/2005/cassel_matt" TargetMode="External" /><Relationship Id="rId4" Type="http://schemas.openxmlformats.org/officeDocument/2006/relationships/hyperlink" Target="mailto:Floogen6@comcast.net" TargetMode="External" /><Relationship Id="rId5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nfl.com/draft/profiles/2005/brown_jammal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nfl.com/draft/profiles/2005/ware_demarcus" TargetMode="External" /><Relationship Id="rId2" Type="http://schemas.openxmlformats.org/officeDocument/2006/relationships/hyperlink" Target="http://www.nfl.com/draft/profiles/2005/washington_fabian" TargetMode="External" /><Relationship Id="rId3" Type="http://schemas.openxmlformats.org/officeDocument/2006/relationships/hyperlink" Target="http://www.nfl.com/draft/profiles/2005/jackson_vincent" TargetMode="External" /><Relationship Id="rId4" Type="http://schemas.openxmlformats.org/officeDocument/2006/relationships/hyperlink" Target="http://www.nfl.com/draft/profiles/2005/hill_leroy" TargetMode="External" /><Relationship Id="rId5" Type="http://schemas.openxmlformats.org/officeDocument/2006/relationships/hyperlink" Target="http://www.nfl.com/draft/profiles/2005/gandy_dylan" TargetMode="External" /><Relationship Id="rId6" Type="http://schemas.openxmlformats.org/officeDocument/2006/relationships/hyperlink" Target="mailto:algykrebbs@gmail.com" TargetMode="External" /><Relationship Id="rId7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nfl.com/draft/profiles/2005/bartell_ronald" TargetMode="External" /><Relationship Id="rId2" Type="http://schemas.openxmlformats.org/officeDocument/2006/relationships/hyperlink" Target="http://www.nfl.com/draft/profiles/2005/harris_chris" TargetMode="Externa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etagiant@aol.com" TargetMode="External" /><Relationship Id="rId2" Type="http://schemas.openxmlformats.org/officeDocument/2006/relationships/hyperlink" Target="http://www.nfl.com/draft/profiles/2005/merriman_shawne" TargetMode="External" /><Relationship Id="rId3" Type="http://schemas.openxmlformats.org/officeDocument/2006/relationships/hyperlink" Target="http://www.nfl.com/draft/profiles/2005/johnson_derrick_lb" TargetMode="External" /><Relationship Id="rId4" Type="http://schemas.openxmlformats.org/officeDocument/2006/relationships/hyperlink" Target="http://www.nfl.com/draft/profiles/2005/morency_vernand" TargetMode="External" /><Relationship Id="rId5" Type="http://schemas.openxmlformats.org/officeDocument/2006/relationships/hyperlink" Target="http://www.nfl.com/draft/profiles/2005/barber_marion" TargetMode="External" /><Relationship Id="rId6" Type="http://schemas.openxmlformats.org/officeDocument/2006/relationships/hyperlink" Target="http://www.nfl.com/draft/profiles/2005/rogers_carlos" TargetMode="External" /><Relationship Id="rId7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CDMordas@Comcast.net" TargetMode="External" /><Relationship Id="rId2" Type="http://schemas.openxmlformats.org/officeDocument/2006/relationships/hyperlink" Target="http://www.nfl.com/draft/profiles/2005/hobbs_ellis" TargetMode="External" /><Relationship Id="rId3" Type="http://schemas.openxmlformats.org/officeDocument/2006/relationships/hyperlink" Target="http://www.nfl.com/draft/profiles/2005/mcfadden_bryant" TargetMode="Externa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nfl.com/draft/profiles/2005/williams_carnell" TargetMode="External" /><Relationship Id="rId2" Type="http://schemas.openxmlformats.org/officeDocument/2006/relationships/hyperlink" Target="mailto:SSuddeth@mindspring.com" TargetMode="Externa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nfl.com/draft/profiles/2005/babineaux_jonathan" TargetMode="External" /><Relationship Id="rId2" Type="http://schemas.openxmlformats.org/officeDocument/2006/relationships/hyperlink" Target="mailto:jason.ley@sbcglobal.net" TargetMode="Externa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nfl.com/draft/profiles/2005/edwards_braylon" TargetMode="External" /><Relationship Id="rId2" Type="http://schemas.openxmlformats.org/officeDocument/2006/relationships/hyperlink" Target="http://www.nfl.com/draft/profiles/2005/barron_alex" TargetMode="External" /><Relationship Id="rId3" Type="http://schemas.openxmlformats.org/officeDocument/2006/relationships/hyperlink" Target="http://www.nfl.com/draft/profiles/2005/smith_alex_te" TargetMode="External" /><Relationship Id="rId4" Type="http://schemas.openxmlformats.org/officeDocument/2006/relationships/hyperlink" Target="mailto:snjenkinson@shaw.ca" TargetMode="External" /><Relationship Id="rId5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www.nfl.com/draft/profiles/2005/ruud_barrett" TargetMode="External" /><Relationship Id="rId2" Type="http://schemas.openxmlformats.org/officeDocument/2006/relationships/hyperlink" Target="http://www.nfl.com/draft/profiles/2005/hayden_kelvin" TargetMode="External" /><Relationship Id="rId3" Type="http://schemas.openxmlformats.org/officeDocument/2006/relationships/hyperlink" Target="http://www.nfl.com/draft/profiles/2005/poppinga_brady" TargetMode="External" /><Relationship Id="rId4" Type="http://schemas.openxmlformats.org/officeDocument/2006/relationships/hyperlink" Target="http://www.nfl.com/draft/profiles/2005/sanders_james" TargetMode="External" /><Relationship Id="rId5" Type="http://schemas.openxmlformats.org/officeDocument/2006/relationships/hyperlink" Target="mailto:biebs13@msn.com" TargetMode="External" /><Relationship Id="rId6" Type="http://schemas.openxmlformats.org/officeDocument/2006/relationships/hyperlink" Target="http://www.nfl.com/draft/profiles/2005/jackson_marlin" TargetMode="External" /><Relationship Id="rId7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abanko@adelphia.net" TargetMode="External" /><Relationship Id="rId2" Type="http://schemas.openxmlformats.org/officeDocument/2006/relationships/hyperlink" Target="http://www.nfl.com/draft/profiles/2005/jacobs_brandon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fl.com/draft/profiles/2005/smith_alex_qb" TargetMode="External" /><Relationship Id="rId2" Type="http://schemas.openxmlformats.org/officeDocument/2006/relationships/hyperlink" Target="http://www.nfl.com/draft/profiles/2005/burnett_kevin" TargetMode="External" /><Relationship Id="rId3" Type="http://schemas.openxmlformats.org/officeDocument/2006/relationships/hyperlink" Target="http://www.nfl.com/draft/profiles/2005/barnes_khalif" TargetMode="External" /><Relationship Id="rId4" Type="http://schemas.openxmlformats.org/officeDocument/2006/relationships/hyperlink" Target="http://www.nfl.com/draft/profiles/2005/mccoy_matt" TargetMode="External" /><Relationship Id="rId5" Type="http://schemas.openxmlformats.org/officeDocument/2006/relationships/hyperlink" Target="http://www.nfl.com/draft/profiles/2005/canty_chris" TargetMode="External" /><Relationship Id="rId6" Type="http://schemas.openxmlformats.org/officeDocument/2006/relationships/hyperlink" Target="http://www.nfl.com/draft/profiles/2005/boley_michael" TargetMode="External" /><Relationship Id="rId7" Type="http://schemas.openxmlformats.org/officeDocument/2006/relationships/hyperlink" Target="mailto:RSarce@comcast.net" TargetMode="External" /><Relationship Id="rId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elamank@yahoo.com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brianeichhorn@onlineracingclub.com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nfl.com/draft/profiles/2005/mankins_logan" TargetMode="External" /><Relationship Id="rId2" Type="http://schemas.openxmlformats.org/officeDocument/2006/relationships/hyperlink" Target="mailto:sureshot_2005@yahoo.com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nfl.com/draft/profiles/2005/rolle_antrel" TargetMode="External" /><Relationship Id="rId2" Type="http://schemas.openxmlformats.org/officeDocument/2006/relationships/hyperlink" Target="http://www.nfl.com/draft/profiles/2005/patterson_mike" TargetMode="External" /><Relationship Id="rId3" Type="http://schemas.openxmlformats.org/officeDocument/2006/relationships/hyperlink" Target="http://www.nfl.com/draft/profiles/2005/davis_chauncey" TargetMode="External" /><Relationship Id="rId4" Type="http://schemas.openxmlformats.org/officeDocument/2006/relationships/hyperlink" Target="http://www.nfl.com/draft/profiles/2005/scaife_bo" TargetMode="External" /><Relationship Id="rId5" Type="http://schemas.openxmlformats.org/officeDocument/2006/relationships/hyperlink" Target="http://www.nfl.com/draft/profiles/2005/brown_ceandris" TargetMode="External" /><Relationship Id="rId6" Type="http://schemas.openxmlformats.org/officeDocument/2006/relationships/hyperlink" Target="mailto:SteinMike@hotmail.com" TargetMode="External" /><Relationship Id="rId7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RGFick@earthlink.net" TargetMode="External" /><Relationship Id="rId2" Type="http://schemas.openxmlformats.org/officeDocument/2006/relationships/hyperlink" Target="http://www.nfl.com/draft/profiles/2005/roos_michael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</sheetPr>
  <dimension ref="A1:M68"/>
  <sheetViews>
    <sheetView workbookViewId="0" topLeftCell="A1">
      <selection activeCell="D54" sqref="D54"/>
    </sheetView>
  </sheetViews>
  <sheetFormatPr defaultColWidth="9.140625" defaultRowHeight="12.75"/>
  <cols>
    <col min="1" max="1" width="7.421875" style="0" bestFit="1" customWidth="1"/>
    <col min="2" max="2" width="22.140625" style="0" bestFit="1" customWidth="1"/>
    <col min="3" max="3" width="8.28125" style="16" bestFit="1" customWidth="1"/>
    <col min="4" max="4" width="10.28125" style="16" bestFit="1" customWidth="1"/>
    <col min="5" max="5" width="11.140625" style="16" customWidth="1"/>
    <col min="6" max="6" width="10.00390625" style="0" bestFit="1" customWidth="1"/>
    <col min="7" max="7" width="9.8515625" style="16" customWidth="1"/>
    <col min="8" max="8" width="13.57421875" style="0" bestFit="1" customWidth="1"/>
    <col min="9" max="13" width="8.7109375" style="0" customWidth="1"/>
    <col min="14" max="14" width="3.28125" style="0" bestFit="1" customWidth="1"/>
    <col min="15" max="15" width="4.00390625" style="0" bestFit="1" customWidth="1"/>
    <col min="16" max="16" width="15.28125" style="0" bestFit="1" customWidth="1"/>
    <col min="17" max="17" width="8.28125" style="0" bestFit="1" customWidth="1"/>
  </cols>
  <sheetData>
    <row r="1" spans="1:13" ht="20.25">
      <c r="A1" s="36"/>
      <c r="B1" s="356" t="s">
        <v>993</v>
      </c>
      <c r="C1" s="31"/>
      <c r="D1" s="357" t="s">
        <v>994</v>
      </c>
      <c r="E1" s="31"/>
      <c r="F1" s="53"/>
      <c r="G1" s="36"/>
      <c r="H1" s="36"/>
      <c r="I1" s="36"/>
      <c r="J1" s="36"/>
      <c r="K1" s="8"/>
      <c r="L1" s="8"/>
      <c r="M1" s="8"/>
    </row>
    <row r="2" spans="1:13" s="120" customFormat="1" ht="12.75">
      <c r="A2" s="117"/>
      <c r="B2" s="118" t="s">
        <v>639</v>
      </c>
      <c r="C2" s="117"/>
      <c r="D2" s="631" t="s">
        <v>640</v>
      </c>
      <c r="E2" s="632"/>
      <c r="F2" s="117"/>
      <c r="G2" s="8" t="s">
        <v>641</v>
      </c>
      <c r="H2" s="117"/>
      <c r="I2" s="122"/>
      <c r="J2" s="122"/>
      <c r="K2" s="122"/>
      <c r="L2" s="122"/>
      <c r="M2" s="121"/>
    </row>
    <row r="3" spans="1:13" ht="27" customHeight="1" thickBot="1">
      <c r="A3" s="32"/>
      <c r="B3" s="33" t="s">
        <v>139</v>
      </c>
      <c r="C3" s="32" t="s">
        <v>140</v>
      </c>
      <c r="D3" s="32" t="s">
        <v>260</v>
      </c>
      <c r="E3" s="32" t="s">
        <v>141</v>
      </c>
      <c r="F3" s="32" t="s">
        <v>4</v>
      </c>
      <c r="G3" s="32" t="s">
        <v>142</v>
      </c>
      <c r="H3" s="32" t="s">
        <v>5</v>
      </c>
      <c r="I3" s="32">
        <v>2009</v>
      </c>
      <c r="J3" s="32">
        <v>2010</v>
      </c>
      <c r="K3" s="32">
        <v>2011</v>
      </c>
      <c r="L3" s="32">
        <v>2012</v>
      </c>
      <c r="M3" s="32">
        <f>L3+1</f>
        <v>2013</v>
      </c>
    </row>
    <row r="4" spans="1:13" ht="12.75">
      <c r="A4" s="5">
        <f>A3+1</f>
        <v>1</v>
      </c>
      <c r="B4" s="38" t="s">
        <v>882</v>
      </c>
      <c r="C4" s="40" t="s">
        <v>151</v>
      </c>
      <c r="D4" s="40" t="s">
        <v>270</v>
      </c>
      <c r="E4" s="40" t="s">
        <v>145</v>
      </c>
      <c r="F4" s="58">
        <v>0.3</v>
      </c>
      <c r="G4" s="202">
        <v>3</v>
      </c>
      <c r="H4" s="40">
        <f aca="true" t="shared" si="0" ref="H4:H25">IF(G4="","",G4-1)</f>
        <v>2</v>
      </c>
      <c r="I4" s="50">
        <f aca="true" t="shared" si="1" ref="I4:I25">IF(G4="","",IF(G4&lt;=4,IF(H4&gt;=1,IF(F4&lt;=9,F4+1,10),0),IF(H4&gt;=1,IF(F4&lt;=8.5,F4+1.5,10),0)))</f>
        <v>1.3</v>
      </c>
      <c r="J4" s="50">
        <f aca="true" t="shared" si="2" ref="J4:J25">IF(G4="","",IF(G4&lt;=4,IF(H4&gt;=2,IF(I4&lt;=9,I4+1,10),0),IF(H4&gt;=2,IF(I4&lt;=8.5,I4+1.5,10),0)))</f>
        <v>2.3</v>
      </c>
      <c r="K4" s="50">
        <f aca="true" t="shared" si="3" ref="K4:K25">IF(G4="","",IF(G4&lt;=4,IF(H4&gt;=3,IF(J4&lt;=9,J4+1,10),0),IF(H4&gt;=3,IF(J4&lt;=8.5,J4+1.5,10),0)))</f>
        <v>0</v>
      </c>
      <c r="L4" s="185">
        <f aca="true" t="shared" si="4" ref="L4:L25">IF(G4="","",IF(G4&lt;=4,IF(H4&gt;=4,IF(K4&lt;=9,K4+1,10),0),IF(H4&gt;=4,IF(K4&lt;=8.5,K4+1.5,10),0)))</f>
        <v>0</v>
      </c>
      <c r="M4" s="327">
        <f aca="true" t="shared" si="5" ref="M4:M25">IF(G4="","",IF(G4&lt;=4,IF(H4&gt;=5,IF(L4&lt;=9,L4+1,10),0),IF(H4&gt;=5,IF(L4&lt;=8.5,L4+1.5,10),0)))</f>
        <v>0</v>
      </c>
    </row>
    <row r="5" spans="1:13" ht="12.75">
      <c r="A5" s="29">
        <f aca="true" t="shared" si="6" ref="A5:A53">A4+1</f>
        <v>2</v>
      </c>
      <c r="B5" s="39" t="s">
        <v>438</v>
      </c>
      <c r="C5" s="42" t="s">
        <v>153</v>
      </c>
      <c r="D5" s="42" t="s">
        <v>314</v>
      </c>
      <c r="E5" s="42" t="s">
        <v>145</v>
      </c>
      <c r="F5" s="57">
        <v>0.4</v>
      </c>
      <c r="G5" s="201">
        <v>3</v>
      </c>
      <c r="H5" s="42">
        <f t="shared" si="0"/>
        <v>2</v>
      </c>
      <c r="I5" s="48">
        <f aca="true" t="shared" si="7" ref="I5:I13">IF(G5="","",IF(G5&lt;=4,IF(H5&gt;=1,IF(F5&lt;=9,F5+1,10),0),IF(H5&gt;=1,IF(F5&lt;=8.5,F5+1.5,10),0)))</f>
        <v>1.4</v>
      </c>
      <c r="J5" s="48">
        <f aca="true" t="shared" si="8" ref="J5:J13">IF(G5="","",IF(G5&lt;=4,IF(H5&gt;=2,IF(I5&lt;=9,I5+1,10),0),IF(H5&gt;=2,IF(I5&lt;=8.5,I5+1.5,10),0)))</f>
        <v>2.4</v>
      </c>
      <c r="K5" s="48">
        <f aca="true" t="shared" si="9" ref="K5:K13">IF(G5="","",IF(G5&lt;=4,IF(H5&gt;=3,IF(J5&lt;=9,J5+1,10),0),IF(H5&gt;=3,IF(J5&lt;=8.5,J5+1.5,10),0)))</f>
        <v>0</v>
      </c>
      <c r="L5" s="184">
        <f aca="true" t="shared" si="10" ref="L5:L13">IF(G5="","",IF(G5&lt;=4,IF(H5&gt;=4,IF(K5&lt;=9,K5+1,10),0),IF(H5&gt;=4,IF(K5&lt;=8.5,K5+1.5,10),0)))</f>
        <v>0</v>
      </c>
      <c r="M5" s="293">
        <f aca="true" t="shared" si="11" ref="M5:M13">IF(G5="","",IF(G5&lt;=4,IF(H5&gt;=5,IF(L5&lt;=9,L5+1,10),0),IF(H5&gt;=5,IF(L5&lt;=8.5,L5+1.5,10),0)))</f>
        <v>0</v>
      </c>
    </row>
    <row r="6" spans="1:13" ht="13.5" customHeight="1">
      <c r="A6" s="29">
        <f t="shared" si="6"/>
        <v>3</v>
      </c>
      <c r="B6" s="39" t="s">
        <v>43</v>
      </c>
      <c r="C6" s="42" t="s">
        <v>155</v>
      </c>
      <c r="D6" s="42" t="s">
        <v>290</v>
      </c>
      <c r="E6" s="42" t="s">
        <v>145</v>
      </c>
      <c r="F6" s="57">
        <v>0.5</v>
      </c>
      <c r="G6" s="201">
        <v>3</v>
      </c>
      <c r="H6" s="42">
        <f t="shared" si="0"/>
        <v>2</v>
      </c>
      <c r="I6" s="48">
        <f t="shared" si="7"/>
        <v>1.5</v>
      </c>
      <c r="J6" s="48">
        <f t="shared" si="8"/>
        <v>2.5</v>
      </c>
      <c r="K6" s="48">
        <f t="shared" si="9"/>
        <v>0</v>
      </c>
      <c r="L6" s="184">
        <f t="shared" si="10"/>
        <v>0</v>
      </c>
      <c r="M6" s="293">
        <f t="shared" si="11"/>
        <v>0</v>
      </c>
    </row>
    <row r="7" spans="1:13" ht="13.5" customHeight="1">
      <c r="A7" s="29">
        <f t="shared" si="6"/>
        <v>4</v>
      </c>
      <c r="B7" s="39" t="s">
        <v>971</v>
      </c>
      <c r="C7" s="42" t="s">
        <v>165</v>
      </c>
      <c r="D7" s="42" t="s">
        <v>283</v>
      </c>
      <c r="E7" s="42" t="s">
        <v>145</v>
      </c>
      <c r="F7" s="57">
        <v>0.5</v>
      </c>
      <c r="G7" s="201">
        <v>3</v>
      </c>
      <c r="H7" s="42">
        <f t="shared" si="0"/>
        <v>2</v>
      </c>
      <c r="I7" s="48">
        <f t="shared" si="7"/>
        <v>1.5</v>
      </c>
      <c r="J7" s="48">
        <f t="shared" si="8"/>
        <v>2.5</v>
      </c>
      <c r="K7" s="48">
        <f t="shared" si="9"/>
        <v>0</v>
      </c>
      <c r="L7" s="184">
        <f t="shared" si="10"/>
        <v>0</v>
      </c>
      <c r="M7" s="293">
        <f t="shared" si="11"/>
        <v>0</v>
      </c>
    </row>
    <row r="8" spans="1:13" ht="13.5" customHeight="1">
      <c r="A8" s="29">
        <f t="shared" si="6"/>
        <v>5</v>
      </c>
      <c r="B8" s="340" t="s">
        <v>130</v>
      </c>
      <c r="C8" s="42" t="s">
        <v>147</v>
      </c>
      <c r="D8" s="42" t="s">
        <v>276</v>
      </c>
      <c r="E8" s="42" t="s">
        <v>145</v>
      </c>
      <c r="F8" s="57">
        <v>1.1</v>
      </c>
      <c r="G8" s="42">
        <v>4</v>
      </c>
      <c r="H8" s="42">
        <v>2</v>
      </c>
      <c r="I8" s="48">
        <f t="shared" si="7"/>
        <v>2.1</v>
      </c>
      <c r="J8" s="48">
        <f t="shared" si="8"/>
        <v>3.1</v>
      </c>
      <c r="K8" s="48">
        <f t="shared" si="9"/>
        <v>0</v>
      </c>
      <c r="L8" s="184">
        <f t="shared" si="10"/>
        <v>0</v>
      </c>
      <c r="M8" s="293">
        <f t="shared" si="11"/>
        <v>0</v>
      </c>
    </row>
    <row r="9" spans="1:13" ht="13.5" customHeight="1">
      <c r="A9" s="29">
        <f t="shared" si="6"/>
        <v>6</v>
      </c>
      <c r="B9" s="39" t="s">
        <v>444</v>
      </c>
      <c r="C9" s="42" t="s">
        <v>153</v>
      </c>
      <c r="D9" s="42" t="s">
        <v>298</v>
      </c>
      <c r="E9" s="42" t="s">
        <v>145</v>
      </c>
      <c r="F9" s="57">
        <v>0.2</v>
      </c>
      <c r="G9" s="201">
        <v>2</v>
      </c>
      <c r="H9" s="42">
        <f t="shared" si="0"/>
        <v>1</v>
      </c>
      <c r="I9" s="48">
        <f t="shared" si="7"/>
        <v>1.2</v>
      </c>
      <c r="J9" s="48">
        <f t="shared" si="8"/>
        <v>0</v>
      </c>
      <c r="K9" s="48">
        <f t="shared" si="9"/>
        <v>0</v>
      </c>
      <c r="L9" s="184">
        <f t="shared" si="10"/>
        <v>0</v>
      </c>
      <c r="M9" s="293">
        <f t="shared" si="11"/>
        <v>0</v>
      </c>
    </row>
    <row r="10" spans="1:13" ht="13.5" customHeight="1">
      <c r="A10" s="29">
        <f t="shared" si="6"/>
        <v>7</v>
      </c>
      <c r="B10" s="39" t="s">
        <v>893</v>
      </c>
      <c r="C10" s="42" t="s">
        <v>144</v>
      </c>
      <c r="D10" s="42" t="s">
        <v>281</v>
      </c>
      <c r="E10" s="42" t="s">
        <v>145</v>
      </c>
      <c r="F10" s="57">
        <v>0.3</v>
      </c>
      <c r="G10" s="201">
        <v>2</v>
      </c>
      <c r="H10" s="42">
        <f t="shared" si="0"/>
        <v>1</v>
      </c>
      <c r="I10" s="48">
        <f t="shared" si="7"/>
        <v>1.3</v>
      </c>
      <c r="J10" s="48">
        <f t="shared" si="8"/>
        <v>0</v>
      </c>
      <c r="K10" s="48">
        <f t="shared" si="9"/>
        <v>0</v>
      </c>
      <c r="L10" s="184">
        <f t="shared" si="10"/>
        <v>0</v>
      </c>
      <c r="M10" s="186">
        <f t="shared" si="11"/>
        <v>0</v>
      </c>
    </row>
    <row r="11" spans="1:13" ht="13.5" customHeight="1">
      <c r="A11" s="29">
        <f t="shared" si="6"/>
        <v>8</v>
      </c>
      <c r="B11" s="39" t="s">
        <v>951</v>
      </c>
      <c r="C11" s="42" t="s">
        <v>146</v>
      </c>
      <c r="D11" s="42" t="s">
        <v>279</v>
      </c>
      <c r="E11" s="42" t="s">
        <v>145</v>
      </c>
      <c r="F11" s="57">
        <v>0.5</v>
      </c>
      <c r="G11" s="201">
        <v>2</v>
      </c>
      <c r="H11" s="42">
        <f t="shared" si="0"/>
        <v>1</v>
      </c>
      <c r="I11" s="48">
        <f t="shared" si="7"/>
        <v>1.5</v>
      </c>
      <c r="J11" s="48">
        <f t="shared" si="8"/>
        <v>0</v>
      </c>
      <c r="K11" s="48">
        <f t="shared" si="9"/>
        <v>0</v>
      </c>
      <c r="L11" s="184">
        <f t="shared" si="10"/>
        <v>0</v>
      </c>
      <c r="M11" s="186">
        <f t="shared" si="11"/>
        <v>0</v>
      </c>
    </row>
    <row r="12" spans="1:13" ht="13.5" customHeight="1">
      <c r="A12" s="29">
        <f t="shared" si="6"/>
        <v>9</v>
      </c>
      <c r="B12" s="340" t="s">
        <v>123</v>
      </c>
      <c r="C12" s="42" t="s">
        <v>149</v>
      </c>
      <c r="D12" s="42" t="s">
        <v>283</v>
      </c>
      <c r="E12" s="42" t="s">
        <v>145</v>
      </c>
      <c r="F12" s="57">
        <v>1.1</v>
      </c>
      <c r="G12" s="42">
        <v>3</v>
      </c>
      <c r="H12" s="42">
        <v>1</v>
      </c>
      <c r="I12" s="48">
        <f t="shared" si="7"/>
        <v>2.1</v>
      </c>
      <c r="J12" s="48">
        <f t="shared" si="8"/>
        <v>0</v>
      </c>
      <c r="K12" s="48">
        <f t="shared" si="9"/>
        <v>0</v>
      </c>
      <c r="L12" s="184">
        <f t="shared" si="10"/>
        <v>0</v>
      </c>
      <c r="M12" s="186">
        <f t="shared" si="11"/>
        <v>0</v>
      </c>
    </row>
    <row r="13" spans="1:13" ht="13.5" customHeight="1">
      <c r="A13" s="29">
        <f t="shared" si="6"/>
        <v>10</v>
      </c>
      <c r="B13" s="340" t="s">
        <v>87</v>
      </c>
      <c r="C13" s="42" t="s">
        <v>146</v>
      </c>
      <c r="D13" s="42" t="s">
        <v>271</v>
      </c>
      <c r="E13" s="42" t="s">
        <v>145</v>
      </c>
      <c r="F13" s="57">
        <v>1.5</v>
      </c>
      <c r="G13" s="42">
        <v>3</v>
      </c>
      <c r="H13" s="42">
        <v>1</v>
      </c>
      <c r="I13" s="48">
        <f t="shared" si="7"/>
        <v>2.5</v>
      </c>
      <c r="J13" s="48">
        <f t="shared" si="8"/>
        <v>0</v>
      </c>
      <c r="K13" s="48">
        <f t="shared" si="9"/>
        <v>0</v>
      </c>
      <c r="L13" s="184">
        <f t="shared" si="10"/>
        <v>0</v>
      </c>
      <c r="M13" s="186">
        <f t="shared" si="11"/>
        <v>0</v>
      </c>
    </row>
    <row r="14" spans="1:13" ht="13.5" customHeight="1">
      <c r="A14" s="29">
        <v>11</v>
      </c>
      <c r="B14" s="39" t="s">
        <v>823</v>
      </c>
      <c r="C14" s="42" t="s">
        <v>152</v>
      </c>
      <c r="D14" s="42" t="s">
        <v>298</v>
      </c>
      <c r="E14" s="42" t="s">
        <v>145</v>
      </c>
      <c r="F14" s="57">
        <v>2</v>
      </c>
      <c r="G14" s="201">
        <v>2</v>
      </c>
      <c r="H14" s="42">
        <f t="shared" si="0"/>
        <v>1</v>
      </c>
      <c r="I14" s="48">
        <f t="shared" si="1"/>
        <v>3</v>
      </c>
      <c r="J14" s="48">
        <f t="shared" si="2"/>
        <v>0</v>
      </c>
      <c r="K14" s="48">
        <f t="shared" si="3"/>
        <v>0</v>
      </c>
      <c r="L14" s="184">
        <f t="shared" si="4"/>
        <v>0</v>
      </c>
      <c r="M14" s="186">
        <f t="shared" si="5"/>
        <v>0</v>
      </c>
    </row>
    <row r="15" spans="1:13" ht="13.5" customHeight="1">
      <c r="A15" s="29">
        <f t="shared" si="6"/>
        <v>12</v>
      </c>
      <c r="B15" s="39" t="s">
        <v>180</v>
      </c>
      <c r="C15" s="42" t="s">
        <v>147</v>
      </c>
      <c r="D15" s="42" t="s">
        <v>273</v>
      </c>
      <c r="E15" s="42" t="s">
        <v>145</v>
      </c>
      <c r="F15" s="57">
        <v>2.1</v>
      </c>
      <c r="G15" s="201">
        <v>4</v>
      </c>
      <c r="H15" s="42">
        <v>1</v>
      </c>
      <c r="I15" s="48">
        <f t="shared" si="1"/>
        <v>3.1</v>
      </c>
      <c r="J15" s="48">
        <f t="shared" si="2"/>
        <v>0</v>
      </c>
      <c r="K15" s="48">
        <f t="shared" si="3"/>
        <v>0</v>
      </c>
      <c r="L15" s="184">
        <f t="shared" si="4"/>
        <v>0</v>
      </c>
      <c r="M15" s="186">
        <f t="shared" si="5"/>
        <v>0</v>
      </c>
    </row>
    <row r="16" spans="1:13" ht="13.5" customHeight="1">
      <c r="A16" s="29">
        <f t="shared" si="6"/>
        <v>13</v>
      </c>
      <c r="B16" s="39" t="s">
        <v>521</v>
      </c>
      <c r="C16" s="42" t="s">
        <v>154</v>
      </c>
      <c r="D16" s="42" t="s">
        <v>274</v>
      </c>
      <c r="E16" s="42" t="s">
        <v>145</v>
      </c>
      <c r="F16" s="57">
        <v>3</v>
      </c>
      <c r="G16" s="201">
        <v>3</v>
      </c>
      <c r="H16" s="42">
        <v>1</v>
      </c>
      <c r="I16" s="48">
        <f t="shared" si="1"/>
        <v>4</v>
      </c>
      <c r="J16" s="48">
        <f t="shared" si="2"/>
        <v>0</v>
      </c>
      <c r="K16" s="48">
        <f t="shared" si="3"/>
        <v>0</v>
      </c>
      <c r="L16" s="184">
        <f t="shared" si="4"/>
        <v>0</v>
      </c>
      <c r="M16" s="186">
        <f t="shared" si="5"/>
        <v>0</v>
      </c>
    </row>
    <row r="17" spans="1:13" ht="13.5" customHeight="1">
      <c r="A17" s="29">
        <f t="shared" si="6"/>
        <v>14</v>
      </c>
      <c r="B17" s="39" t="s">
        <v>809</v>
      </c>
      <c r="C17" s="42" t="s">
        <v>165</v>
      </c>
      <c r="D17" s="42" t="s">
        <v>271</v>
      </c>
      <c r="E17" s="42" t="s">
        <v>145</v>
      </c>
      <c r="F17" s="57">
        <v>4</v>
      </c>
      <c r="G17" s="201">
        <v>2</v>
      </c>
      <c r="H17" s="42">
        <f>IF(G17="","",G17-1)</f>
        <v>1</v>
      </c>
      <c r="I17" s="48">
        <f>IF(G17="","",IF(G17&lt;=4,IF(H17&gt;=1,IF(F17&lt;=9,F17+1,10),0),IF(H17&gt;=1,IF(F17&lt;=8.5,F17+1.5,10),0)))</f>
        <v>5</v>
      </c>
      <c r="J17" s="48">
        <f>IF(G17="","",IF(G17&lt;=4,IF(H17&gt;=2,IF(I17&lt;=9,I17+1,10),0),IF(H17&gt;=2,IF(I17&lt;=8.5,I17+1.5,10),0)))</f>
        <v>0</v>
      </c>
      <c r="K17" s="48">
        <f>IF(G17="","",IF(G17&lt;=4,IF(H17&gt;=3,IF(J17&lt;=9,J17+1,10),0),IF(H17&gt;=3,IF(J17&lt;=8.5,J17+1.5,10),0)))</f>
        <v>0</v>
      </c>
      <c r="L17" s="184">
        <f>IF(G17="","",IF(G17&lt;=4,IF(H17&gt;=4,IF(K17&lt;=9,K17+1,10),0),IF(H17&gt;=4,IF(K17&lt;=8.5,K17+1.5,10),0)))</f>
        <v>0</v>
      </c>
      <c r="M17" s="186">
        <f>IF(G17="","",IF(G17&lt;=4,IF(H17&gt;=5,IF(L17&lt;=9,L17+1,10),0),IF(H17&gt;=5,IF(L17&lt;=8.5,L17+1.5,10),0)))</f>
        <v>0</v>
      </c>
    </row>
    <row r="18" spans="1:13" ht="13.5" customHeight="1">
      <c r="A18" s="29">
        <f t="shared" si="6"/>
        <v>15</v>
      </c>
      <c r="B18" s="39" t="s">
        <v>509</v>
      </c>
      <c r="C18" s="42" t="s">
        <v>153</v>
      </c>
      <c r="D18" s="42" t="s">
        <v>267</v>
      </c>
      <c r="E18" s="42" t="s">
        <v>145</v>
      </c>
      <c r="F18" s="57">
        <v>5</v>
      </c>
      <c r="G18" s="201">
        <v>2</v>
      </c>
      <c r="H18" s="42">
        <v>0</v>
      </c>
      <c r="I18" s="48">
        <f t="shared" si="1"/>
        <v>0</v>
      </c>
      <c r="J18" s="48">
        <f t="shared" si="2"/>
        <v>0</v>
      </c>
      <c r="K18" s="48">
        <f t="shared" si="3"/>
        <v>0</v>
      </c>
      <c r="L18" s="184">
        <f t="shared" si="4"/>
        <v>0</v>
      </c>
      <c r="M18" s="186">
        <f t="shared" si="5"/>
        <v>0</v>
      </c>
    </row>
    <row r="19" spans="1:13" ht="13.5" customHeight="1">
      <c r="A19" s="29">
        <f t="shared" si="6"/>
        <v>16</v>
      </c>
      <c r="B19" s="39" t="s">
        <v>516</v>
      </c>
      <c r="C19" s="42" t="s">
        <v>157</v>
      </c>
      <c r="D19" s="42" t="s">
        <v>263</v>
      </c>
      <c r="E19" s="42" t="s">
        <v>145</v>
      </c>
      <c r="F19" s="57">
        <v>3</v>
      </c>
      <c r="G19" s="201">
        <v>2</v>
      </c>
      <c r="H19" s="42">
        <v>0</v>
      </c>
      <c r="I19" s="48">
        <f t="shared" si="1"/>
        <v>0</v>
      </c>
      <c r="J19" s="48">
        <f t="shared" si="2"/>
        <v>0</v>
      </c>
      <c r="K19" s="48">
        <f t="shared" si="3"/>
        <v>0</v>
      </c>
      <c r="L19" s="184">
        <f t="shared" si="4"/>
        <v>0</v>
      </c>
      <c r="M19" s="186">
        <f t="shared" si="5"/>
        <v>0</v>
      </c>
    </row>
    <row r="20" spans="1:13" ht="13.5" customHeight="1">
      <c r="A20" s="29">
        <f t="shared" si="6"/>
        <v>17</v>
      </c>
      <c r="B20" s="340" t="s">
        <v>96</v>
      </c>
      <c r="C20" s="42" t="s">
        <v>149</v>
      </c>
      <c r="D20" s="42" t="s">
        <v>285</v>
      </c>
      <c r="E20" s="42" t="s">
        <v>145</v>
      </c>
      <c r="F20" s="57">
        <v>1.4</v>
      </c>
      <c r="G20" s="42">
        <v>2</v>
      </c>
      <c r="H20" s="42">
        <v>0</v>
      </c>
      <c r="I20" s="48">
        <f t="shared" si="1"/>
        <v>0</v>
      </c>
      <c r="J20" s="48">
        <f t="shared" si="2"/>
        <v>0</v>
      </c>
      <c r="K20" s="48">
        <f t="shared" si="3"/>
        <v>0</v>
      </c>
      <c r="L20" s="184">
        <f t="shared" si="4"/>
        <v>0</v>
      </c>
      <c r="M20" s="186">
        <f t="shared" si="5"/>
        <v>0</v>
      </c>
    </row>
    <row r="21" spans="1:13" ht="13.5" customHeight="1">
      <c r="A21" s="29">
        <f t="shared" si="6"/>
        <v>18</v>
      </c>
      <c r="B21" s="39" t="s">
        <v>596</v>
      </c>
      <c r="C21" s="42" t="s">
        <v>146</v>
      </c>
      <c r="D21" s="42" t="s">
        <v>274</v>
      </c>
      <c r="E21" s="42" t="s">
        <v>145</v>
      </c>
      <c r="F21" s="57">
        <v>1.1</v>
      </c>
      <c r="G21" s="201">
        <v>2</v>
      </c>
      <c r="H21" s="42">
        <v>0</v>
      </c>
      <c r="I21" s="48">
        <f t="shared" si="1"/>
        <v>0</v>
      </c>
      <c r="J21" s="48">
        <f t="shared" si="2"/>
        <v>0</v>
      </c>
      <c r="K21" s="48">
        <f t="shared" si="3"/>
        <v>0</v>
      </c>
      <c r="L21" s="184">
        <f t="shared" si="4"/>
        <v>0</v>
      </c>
      <c r="M21" s="186">
        <f t="shared" si="5"/>
        <v>0</v>
      </c>
    </row>
    <row r="22" spans="1:13" ht="13.5" customHeight="1">
      <c r="A22" s="29">
        <v>19</v>
      </c>
      <c r="B22" s="39" t="s">
        <v>840</v>
      </c>
      <c r="C22" s="42" t="s">
        <v>146</v>
      </c>
      <c r="D22" s="42" t="s">
        <v>271</v>
      </c>
      <c r="E22" s="42" t="s">
        <v>145</v>
      </c>
      <c r="F22" s="57">
        <v>1</v>
      </c>
      <c r="G22" s="201">
        <v>1</v>
      </c>
      <c r="H22" s="42">
        <f t="shared" si="0"/>
        <v>0</v>
      </c>
      <c r="I22" s="48">
        <f t="shared" si="1"/>
        <v>0</v>
      </c>
      <c r="J22" s="48">
        <f t="shared" si="2"/>
        <v>0</v>
      </c>
      <c r="K22" s="48">
        <f t="shared" si="3"/>
        <v>0</v>
      </c>
      <c r="L22" s="184">
        <f t="shared" si="4"/>
        <v>0</v>
      </c>
      <c r="M22" s="186">
        <f t="shared" si="5"/>
        <v>0</v>
      </c>
    </row>
    <row r="23" spans="1:13" ht="13.5" customHeight="1">
      <c r="A23" s="29">
        <v>20</v>
      </c>
      <c r="B23" s="39" t="s">
        <v>958</v>
      </c>
      <c r="C23" s="42" t="s">
        <v>167</v>
      </c>
      <c r="D23" s="42" t="s">
        <v>637</v>
      </c>
      <c r="E23" s="42" t="s">
        <v>145</v>
      </c>
      <c r="F23" s="57">
        <v>0.5</v>
      </c>
      <c r="G23" s="201">
        <v>1</v>
      </c>
      <c r="H23" s="42">
        <f t="shared" si="0"/>
        <v>0</v>
      </c>
      <c r="I23" s="48">
        <f t="shared" si="1"/>
        <v>0</v>
      </c>
      <c r="J23" s="48">
        <f t="shared" si="2"/>
        <v>0</v>
      </c>
      <c r="K23" s="48">
        <f t="shared" si="3"/>
        <v>0</v>
      </c>
      <c r="L23" s="184">
        <f t="shared" si="4"/>
        <v>0</v>
      </c>
      <c r="M23" s="186">
        <f t="shared" si="5"/>
        <v>0</v>
      </c>
    </row>
    <row r="24" spans="1:13" ht="13.5" customHeight="1">
      <c r="A24" s="29">
        <f t="shared" si="6"/>
        <v>21</v>
      </c>
      <c r="B24" s="39" t="s">
        <v>959</v>
      </c>
      <c r="C24" s="42" t="s">
        <v>159</v>
      </c>
      <c r="D24" s="42" t="s">
        <v>298</v>
      </c>
      <c r="E24" s="42" t="s">
        <v>145</v>
      </c>
      <c r="F24" s="57">
        <v>0.5</v>
      </c>
      <c r="G24" s="201">
        <v>1</v>
      </c>
      <c r="H24" s="42">
        <f t="shared" si="0"/>
        <v>0</v>
      </c>
      <c r="I24" s="48">
        <f t="shared" si="1"/>
        <v>0</v>
      </c>
      <c r="J24" s="48">
        <f t="shared" si="2"/>
        <v>0</v>
      </c>
      <c r="K24" s="48">
        <f t="shared" si="3"/>
        <v>0</v>
      </c>
      <c r="L24" s="184">
        <f t="shared" si="4"/>
        <v>0</v>
      </c>
      <c r="M24" s="186">
        <f t="shared" si="5"/>
        <v>0</v>
      </c>
    </row>
    <row r="25" spans="1:13" ht="13.5" customHeight="1" thickBot="1">
      <c r="A25" s="89">
        <f t="shared" si="6"/>
        <v>22</v>
      </c>
      <c r="B25" s="90" t="s">
        <v>979</v>
      </c>
      <c r="C25" s="91" t="s">
        <v>167</v>
      </c>
      <c r="D25" s="91" t="s">
        <v>298</v>
      </c>
      <c r="E25" s="91" t="s">
        <v>145</v>
      </c>
      <c r="F25" s="365">
        <v>0.5</v>
      </c>
      <c r="G25" s="358">
        <v>1</v>
      </c>
      <c r="H25" s="91">
        <f t="shared" si="0"/>
        <v>0</v>
      </c>
      <c r="I25" s="179">
        <f t="shared" si="1"/>
        <v>0</v>
      </c>
      <c r="J25" s="179">
        <f t="shared" si="2"/>
        <v>0</v>
      </c>
      <c r="K25" s="179">
        <f t="shared" si="3"/>
        <v>0</v>
      </c>
      <c r="L25" s="345">
        <f t="shared" si="4"/>
        <v>0</v>
      </c>
      <c r="M25" s="346">
        <f t="shared" si="5"/>
        <v>0</v>
      </c>
    </row>
    <row r="26" spans="1:13" ht="13.5" customHeight="1">
      <c r="A26" s="349">
        <f t="shared" si="6"/>
        <v>23</v>
      </c>
      <c r="B26" s="350" t="s">
        <v>715</v>
      </c>
      <c r="C26" s="351" t="s">
        <v>159</v>
      </c>
      <c r="D26" s="351" t="s">
        <v>278</v>
      </c>
      <c r="E26" s="351" t="s">
        <v>657</v>
      </c>
      <c r="F26" s="371">
        <v>0.8</v>
      </c>
      <c r="G26" s="351"/>
      <c r="H26" s="351" t="s">
        <v>991</v>
      </c>
      <c r="I26" s="371"/>
      <c r="J26" s="371"/>
      <c r="K26" s="371"/>
      <c r="L26" s="371"/>
      <c r="M26" s="353"/>
    </row>
    <row r="27" spans="1:13" ht="13.5" customHeight="1">
      <c r="A27" s="275">
        <f t="shared" si="6"/>
        <v>24</v>
      </c>
      <c r="B27" s="276" t="s">
        <v>709</v>
      </c>
      <c r="C27" s="277" t="s">
        <v>162</v>
      </c>
      <c r="D27" s="277" t="s">
        <v>298</v>
      </c>
      <c r="E27" s="277" t="s">
        <v>657</v>
      </c>
      <c r="F27" s="279">
        <v>0.6</v>
      </c>
      <c r="G27" s="277"/>
      <c r="H27" s="277" t="s">
        <v>991</v>
      </c>
      <c r="I27" s="279"/>
      <c r="J27" s="279"/>
      <c r="K27" s="279"/>
      <c r="L27" s="279"/>
      <c r="M27" s="280"/>
    </row>
    <row r="28" spans="1:13" ht="13.5" customHeight="1">
      <c r="A28" s="275">
        <f t="shared" si="6"/>
        <v>25</v>
      </c>
      <c r="B28" s="276" t="s">
        <v>716</v>
      </c>
      <c r="C28" s="277" t="s">
        <v>161</v>
      </c>
      <c r="D28" s="277" t="s">
        <v>290</v>
      </c>
      <c r="E28" s="277" t="s">
        <v>657</v>
      </c>
      <c r="F28" s="279">
        <v>0.5</v>
      </c>
      <c r="G28" s="277"/>
      <c r="H28" s="277" t="s">
        <v>991</v>
      </c>
      <c r="I28" s="279"/>
      <c r="J28" s="279"/>
      <c r="K28" s="279"/>
      <c r="L28" s="279"/>
      <c r="M28" s="280"/>
    </row>
    <row r="29" spans="1:13" ht="13.5" customHeight="1">
      <c r="A29" s="275">
        <v>26</v>
      </c>
      <c r="B29" s="276" t="s">
        <v>711</v>
      </c>
      <c r="C29" s="277" t="s">
        <v>146</v>
      </c>
      <c r="D29" s="277" t="s">
        <v>22</v>
      </c>
      <c r="E29" s="277" t="s">
        <v>657</v>
      </c>
      <c r="F29" s="279">
        <v>0.3</v>
      </c>
      <c r="G29" s="277"/>
      <c r="H29" s="277" t="s">
        <v>991</v>
      </c>
      <c r="I29" s="279"/>
      <c r="J29" s="279"/>
      <c r="K29" s="279"/>
      <c r="L29" s="279"/>
      <c r="M29" s="280"/>
    </row>
    <row r="30" spans="1:13" ht="13.5" customHeight="1">
      <c r="A30" s="275">
        <v>27</v>
      </c>
      <c r="B30" s="276" t="s">
        <v>717</v>
      </c>
      <c r="C30" s="277" t="s">
        <v>154</v>
      </c>
      <c r="D30" s="277" t="s">
        <v>651</v>
      </c>
      <c r="E30" s="277" t="s">
        <v>657</v>
      </c>
      <c r="F30" s="279">
        <v>0.3</v>
      </c>
      <c r="G30" s="277"/>
      <c r="H30" s="277" t="s">
        <v>991</v>
      </c>
      <c r="I30" s="279"/>
      <c r="J30" s="279"/>
      <c r="K30" s="279"/>
      <c r="L30" s="279"/>
      <c r="M30" s="280"/>
    </row>
    <row r="31" spans="1:13" ht="13.5" customHeight="1">
      <c r="A31" s="275">
        <f t="shared" si="6"/>
        <v>28</v>
      </c>
      <c r="B31" s="276" t="s">
        <v>718</v>
      </c>
      <c r="C31" s="277" t="s">
        <v>144</v>
      </c>
      <c r="D31" s="277" t="s">
        <v>22</v>
      </c>
      <c r="E31" s="277" t="s">
        <v>657</v>
      </c>
      <c r="F31" s="279">
        <v>0.1</v>
      </c>
      <c r="G31" s="277"/>
      <c r="H31" s="277" t="s">
        <v>991</v>
      </c>
      <c r="I31" s="279"/>
      <c r="J31" s="279"/>
      <c r="K31" s="279"/>
      <c r="L31" s="279"/>
      <c r="M31" s="280"/>
    </row>
    <row r="32" spans="1:13" ht="13.5" customHeight="1" thickBot="1">
      <c r="A32" s="405">
        <f t="shared" si="6"/>
        <v>29</v>
      </c>
      <c r="B32" s="406" t="s">
        <v>719</v>
      </c>
      <c r="C32" s="407" t="s">
        <v>157</v>
      </c>
      <c r="D32" s="407" t="s">
        <v>650</v>
      </c>
      <c r="E32" s="407" t="s">
        <v>657</v>
      </c>
      <c r="F32" s="410">
        <v>0.1</v>
      </c>
      <c r="G32" s="407"/>
      <c r="H32" s="407" t="s">
        <v>991</v>
      </c>
      <c r="I32" s="410"/>
      <c r="J32" s="410"/>
      <c r="K32" s="410"/>
      <c r="L32" s="410"/>
      <c r="M32" s="411"/>
    </row>
    <row r="33" spans="1:13" ht="13.5" customHeight="1">
      <c r="A33" s="412">
        <f t="shared" si="6"/>
        <v>30</v>
      </c>
      <c r="B33" s="413" t="s">
        <v>1019</v>
      </c>
      <c r="C33" s="302" t="s">
        <v>1015</v>
      </c>
      <c r="D33" s="302" t="s">
        <v>282</v>
      </c>
      <c r="E33" s="301" t="s">
        <v>61</v>
      </c>
      <c r="F33" s="318">
        <v>7.5</v>
      </c>
      <c r="G33" s="302"/>
      <c r="H33" s="302" t="str">
        <f aca="true" t="shared" si="12" ref="H33:H53">IF(G33="","",G33-1)</f>
        <v/>
      </c>
      <c r="I33" s="303" t="str">
        <f aca="true" t="shared" si="13" ref="I33:I39">IF(G33="","",IF(G33&lt;=4,IF(H33&gt;=1,IF(F33&lt;=9,F33+1,10),0),IF(H33&gt;=1,IF(F33&lt;=8.5,F33+1.5,10),0)))</f>
        <v/>
      </c>
      <c r="J33" s="303" t="str">
        <f aca="true" t="shared" si="14" ref="J33:J53">IF(G33="","",IF(G33&lt;=4,IF(H33&gt;=2,IF(I33&lt;=9,I33+1,10),0),IF(H33&gt;=2,IF(I33&lt;=8.5,I33+1.5,10),0)))</f>
        <v/>
      </c>
      <c r="K33" s="303" t="str">
        <f aca="true" t="shared" si="15" ref="K33:K53">IF(G33="","",IF(G33&lt;=4,IF(H33&gt;=3,IF(J33&lt;=9,J33+1,10),0),IF(H33&gt;=3,IF(J33&lt;=8.5,J33+1.5,10),0)))</f>
        <v/>
      </c>
      <c r="L33" s="303" t="str">
        <f aca="true" t="shared" si="16" ref="L33:L53">IF(G33="","",IF(G33&lt;=4,IF(H33&gt;=4,IF(K33&lt;=9,K33+1,10),0),IF(H33&gt;=4,IF(K33&lt;=8.5,K33+1.5,10),0)))</f>
        <v/>
      </c>
      <c r="M33" s="304" t="str">
        <f aca="true" t="shared" si="17" ref="M33:M53">IF(G33="","",IF(G33&lt;=4,IF(H33&gt;=5,IF(L33&lt;=9,L33+1,10),0),IF(H33&gt;=5,IF(L33&lt;=8.5,L33+1.5,10),0)))</f>
        <v/>
      </c>
    </row>
    <row r="34" spans="1:13" ht="13.5" customHeight="1">
      <c r="A34" s="320">
        <f t="shared" si="6"/>
        <v>31</v>
      </c>
      <c r="B34" s="416" t="s">
        <v>231</v>
      </c>
      <c r="C34" s="138" t="s">
        <v>153</v>
      </c>
      <c r="D34" s="138" t="s">
        <v>263</v>
      </c>
      <c r="E34" s="130" t="s">
        <v>61</v>
      </c>
      <c r="F34" s="342">
        <v>5</v>
      </c>
      <c r="G34" s="138"/>
      <c r="H34" s="138" t="str">
        <f t="shared" si="12"/>
        <v/>
      </c>
      <c r="I34" s="305" t="str">
        <f t="shared" si="13"/>
        <v/>
      </c>
      <c r="J34" s="305" t="str">
        <f t="shared" si="14"/>
        <v/>
      </c>
      <c r="K34" s="305" t="str">
        <f t="shared" si="15"/>
        <v/>
      </c>
      <c r="L34" s="305" t="str">
        <f t="shared" si="16"/>
        <v/>
      </c>
      <c r="M34" s="306" t="str">
        <f t="shared" si="17"/>
        <v/>
      </c>
    </row>
    <row r="35" spans="1:13" ht="13.5" customHeight="1">
      <c r="A35" s="320">
        <f t="shared" si="6"/>
        <v>32</v>
      </c>
      <c r="B35" s="416" t="s">
        <v>166</v>
      </c>
      <c r="C35" s="138" t="s">
        <v>149</v>
      </c>
      <c r="D35" s="138" t="s">
        <v>653</v>
      </c>
      <c r="E35" s="130" t="s">
        <v>61</v>
      </c>
      <c r="F35" s="342">
        <v>5</v>
      </c>
      <c r="G35" s="138"/>
      <c r="H35" s="138" t="str">
        <f t="shared" si="12"/>
        <v/>
      </c>
      <c r="I35" s="305" t="str">
        <f t="shared" si="13"/>
        <v/>
      </c>
      <c r="J35" s="305" t="str">
        <f t="shared" si="14"/>
        <v/>
      </c>
      <c r="K35" s="305" t="str">
        <f t="shared" si="15"/>
        <v/>
      </c>
      <c r="L35" s="305" t="str">
        <f t="shared" si="16"/>
        <v/>
      </c>
      <c r="M35" s="306" t="str">
        <f t="shared" si="17"/>
        <v/>
      </c>
    </row>
    <row r="36" spans="1:13" s="15" customFormat="1" ht="12.75">
      <c r="A36" s="320">
        <f t="shared" si="6"/>
        <v>33</v>
      </c>
      <c r="B36" s="416" t="s">
        <v>220</v>
      </c>
      <c r="C36" s="138" t="s">
        <v>1027</v>
      </c>
      <c r="D36" s="138" t="s">
        <v>268</v>
      </c>
      <c r="E36" s="130" t="s">
        <v>3</v>
      </c>
      <c r="F36" s="342">
        <v>5</v>
      </c>
      <c r="G36" s="138"/>
      <c r="H36" s="138" t="str">
        <f t="shared" si="12"/>
        <v/>
      </c>
      <c r="I36" s="305" t="str">
        <f t="shared" si="13"/>
        <v/>
      </c>
      <c r="J36" s="305" t="str">
        <f t="shared" si="14"/>
        <v/>
      </c>
      <c r="K36" s="305" t="str">
        <f t="shared" si="15"/>
        <v/>
      </c>
      <c r="L36" s="305" t="str">
        <f t="shared" si="16"/>
        <v/>
      </c>
      <c r="M36" s="306" t="str">
        <f t="shared" si="17"/>
        <v/>
      </c>
    </row>
    <row r="37" spans="1:13" ht="13.5" customHeight="1">
      <c r="A37" s="320">
        <f t="shared" si="6"/>
        <v>34</v>
      </c>
      <c r="B37" s="416" t="s">
        <v>1275</v>
      </c>
      <c r="C37" s="138" t="s">
        <v>144</v>
      </c>
      <c r="D37" s="138" t="s">
        <v>323</v>
      </c>
      <c r="E37" s="130" t="s">
        <v>61</v>
      </c>
      <c r="F37" s="342">
        <v>4</v>
      </c>
      <c r="G37" s="138"/>
      <c r="H37" s="138" t="str">
        <f t="shared" si="12"/>
        <v/>
      </c>
      <c r="I37" s="305" t="str">
        <f t="shared" si="13"/>
        <v/>
      </c>
      <c r="J37" s="305" t="str">
        <f t="shared" si="14"/>
        <v/>
      </c>
      <c r="K37" s="305" t="str">
        <f t="shared" si="15"/>
        <v/>
      </c>
      <c r="L37" s="305" t="str">
        <f t="shared" si="16"/>
        <v/>
      </c>
      <c r="M37" s="306" t="str">
        <f t="shared" si="17"/>
        <v/>
      </c>
    </row>
    <row r="38" spans="1:13" ht="13.5" customHeight="1">
      <c r="A38" s="320">
        <f t="shared" si="6"/>
        <v>35</v>
      </c>
      <c r="B38" s="416" t="s">
        <v>1283</v>
      </c>
      <c r="C38" s="138" t="s">
        <v>146</v>
      </c>
      <c r="D38" s="138" t="s">
        <v>678</v>
      </c>
      <c r="E38" s="130" t="s">
        <v>61</v>
      </c>
      <c r="F38" s="342">
        <v>4</v>
      </c>
      <c r="G38" s="138"/>
      <c r="H38" s="138" t="str">
        <f t="shared" si="12"/>
        <v/>
      </c>
      <c r="I38" s="305" t="str">
        <f t="shared" si="13"/>
        <v/>
      </c>
      <c r="J38" s="305" t="str">
        <f t="shared" si="14"/>
        <v/>
      </c>
      <c r="K38" s="305" t="str">
        <f t="shared" si="15"/>
        <v/>
      </c>
      <c r="L38" s="305" t="str">
        <f t="shared" si="16"/>
        <v/>
      </c>
      <c r="M38" s="306" t="str">
        <f t="shared" si="17"/>
        <v/>
      </c>
    </row>
    <row r="39" spans="1:13" ht="13.5" customHeight="1">
      <c r="A39" s="320">
        <f t="shared" si="6"/>
        <v>36</v>
      </c>
      <c r="B39" s="416" t="s">
        <v>32</v>
      </c>
      <c r="C39" s="138" t="s">
        <v>153</v>
      </c>
      <c r="D39" s="138" t="s">
        <v>656</v>
      </c>
      <c r="E39" s="130" t="s">
        <v>3</v>
      </c>
      <c r="F39" s="342">
        <v>3</v>
      </c>
      <c r="G39" s="138"/>
      <c r="H39" s="138" t="str">
        <f t="shared" si="12"/>
        <v/>
      </c>
      <c r="I39" s="305" t="str">
        <f t="shared" si="13"/>
        <v/>
      </c>
      <c r="J39" s="305" t="str">
        <f t="shared" si="14"/>
        <v/>
      </c>
      <c r="K39" s="305" t="str">
        <f t="shared" si="15"/>
        <v/>
      </c>
      <c r="L39" s="305" t="str">
        <f t="shared" si="16"/>
        <v/>
      </c>
      <c r="M39" s="306" t="str">
        <f t="shared" si="17"/>
        <v/>
      </c>
    </row>
    <row r="40" spans="1:13" ht="13.5" customHeight="1">
      <c r="A40" s="320">
        <f t="shared" si="6"/>
        <v>37</v>
      </c>
      <c r="B40" s="416" t="s">
        <v>1301</v>
      </c>
      <c r="C40" s="138" t="s">
        <v>149</v>
      </c>
      <c r="D40" s="138" t="s">
        <v>649</v>
      </c>
      <c r="E40" s="130" t="s">
        <v>61</v>
      </c>
      <c r="F40" s="342">
        <v>3</v>
      </c>
      <c r="G40" s="138"/>
      <c r="H40" s="138" t="str">
        <f t="shared" si="12"/>
        <v/>
      </c>
      <c r="I40" s="305" t="str">
        <f>IF(G40="","",IF(G40&lt;=4,IF(H40&gt;=1,IF(F41&lt;=9,F41+1,10),0),IF(H40&gt;=1,IF(F41&lt;=8.5,F41+1.5,10),0)))</f>
        <v/>
      </c>
      <c r="J40" s="305" t="str">
        <f t="shared" si="14"/>
        <v/>
      </c>
      <c r="K40" s="305" t="str">
        <f t="shared" si="15"/>
        <v/>
      </c>
      <c r="L40" s="305" t="str">
        <f t="shared" si="16"/>
        <v/>
      </c>
      <c r="M40" s="306" t="str">
        <f t="shared" si="17"/>
        <v/>
      </c>
    </row>
    <row r="41" spans="1:13" ht="13.5" customHeight="1">
      <c r="A41" s="320">
        <f t="shared" si="6"/>
        <v>38</v>
      </c>
      <c r="B41" s="416" t="s">
        <v>1296</v>
      </c>
      <c r="C41" s="138" t="s">
        <v>150</v>
      </c>
      <c r="D41" s="138" t="s">
        <v>649</v>
      </c>
      <c r="E41" s="130" t="s">
        <v>61</v>
      </c>
      <c r="F41" s="342">
        <v>3</v>
      </c>
      <c r="G41" s="138"/>
      <c r="H41" s="138" t="str">
        <f t="shared" si="12"/>
        <v/>
      </c>
      <c r="I41" s="305" t="str">
        <f>IF(G41="","",IF(G41&lt;=4,IF(H41&gt;=1,IF(F40&lt;=9,F40+1,10),0),IF(H41&gt;=1,IF(F40&lt;=8.5,F40+1.5,10),0)))</f>
        <v/>
      </c>
      <c r="J41" s="305" t="str">
        <f t="shared" si="14"/>
        <v/>
      </c>
      <c r="K41" s="305" t="str">
        <f t="shared" si="15"/>
        <v/>
      </c>
      <c r="L41" s="305" t="str">
        <f t="shared" si="16"/>
        <v/>
      </c>
      <c r="M41" s="306" t="str">
        <f t="shared" si="17"/>
        <v/>
      </c>
    </row>
    <row r="42" spans="1:13" ht="13.5" customHeight="1">
      <c r="A42" s="320">
        <f t="shared" si="6"/>
        <v>39</v>
      </c>
      <c r="B42" s="416" t="s">
        <v>1302</v>
      </c>
      <c r="C42" s="138" t="s">
        <v>156</v>
      </c>
      <c r="D42" s="138" t="s">
        <v>654</v>
      </c>
      <c r="E42" s="130" t="s">
        <v>61</v>
      </c>
      <c r="F42" s="342">
        <v>2</v>
      </c>
      <c r="G42" s="138"/>
      <c r="H42" s="138" t="str">
        <f t="shared" si="12"/>
        <v/>
      </c>
      <c r="I42" s="305" t="str">
        <f>IF(G42="","",IF(G42&lt;=4,IF(H42&gt;=1,IF(F42&lt;=9,F42+1,10),0),IF(H42&gt;=1,IF(F42&lt;=8.5,F42+1.5,10),0)))</f>
        <v/>
      </c>
      <c r="J42" s="305" t="str">
        <f t="shared" si="14"/>
        <v/>
      </c>
      <c r="K42" s="305" t="str">
        <f t="shared" si="15"/>
        <v/>
      </c>
      <c r="L42" s="305" t="str">
        <f t="shared" si="16"/>
        <v/>
      </c>
      <c r="M42" s="306" t="str">
        <f t="shared" si="17"/>
        <v/>
      </c>
    </row>
    <row r="43" spans="1:13" ht="13.5" customHeight="1">
      <c r="A43" s="320">
        <f t="shared" si="6"/>
        <v>40</v>
      </c>
      <c r="B43" s="416" t="s">
        <v>1332</v>
      </c>
      <c r="C43" s="138" t="s">
        <v>157</v>
      </c>
      <c r="D43" s="138" t="s">
        <v>637</v>
      </c>
      <c r="E43" s="130" t="s">
        <v>61</v>
      </c>
      <c r="F43" s="342">
        <v>1</v>
      </c>
      <c r="G43" s="138"/>
      <c r="H43" s="138" t="str">
        <f t="shared" si="12"/>
        <v/>
      </c>
      <c r="I43" s="305" t="str">
        <f>IF(G43="","",IF(G43&lt;=4,IF(H43&gt;=1,IF(F43&lt;=9,F43+1,10),0),IF(H43&gt;=1,IF(F43&lt;=8.5,F43+1.5,10),0)))</f>
        <v/>
      </c>
      <c r="J43" s="305" t="str">
        <f t="shared" si="14"/>
        <v/>
      </c>
      <c r="K43" s="305" t="str">
        <f t="shared" si="15"/>
        <v/>
      </c>
      <c r="L43" s="305" t="str">
        <f t="shared" si="16"/>
        <v/>
      </c>
      <c r="M43" s="306" t="str">
        <f t="shared" si="17"/>
        <v/>
      </c>
    </row>
    <row r="44" spans="1:13" ht="13.5" customHeight="1">
      <c r="A44" s="320">
        <f t="shared" si="6"/>
        <v>41</v>
      </c>
      <c r="B44" s="416" t="s">
        <v>1347</v>
      </c>
      <c r="C44" s="138" t="s">
        <v>156</v>
      </c>
      <c r="D44" s="138" t="s">
        <v>292</v>
      </c>
      <c r="E44" s="130" t="s">
        <v>61</v>
      </c>
      <c r="F44" s="342">
        <v>1</v>
      </c>
      <c r="G44" s="138"/>
      <c r="H44" s="138" t="str">
        <f t="shared" si="12"/>
        <v/>
      </c>
      <c r="I44" s="305" t="str">
        <f>IF(G44="","",IF(G44&lt;=4,IF(H44&gt;=1,IF(F45&lt;=9,F45+1,10),0),IF(H44&gt;=1,IF(F45&lt;=8.5,F45+1.5,10),0)))</f>
        <v/>
      </c>
      <c r="J44" s="305" t="str">
        <f t="shared" si="14"/>
        <v/>
      </c>
      <c r="K44" s="305" t="str">
        <f t="shared" si="15"/>
        <v/>
      </c>
      <c r="L44" s="305" t="str">
        <f t="shared" si="16"/>
        <v/>
      </c>
      <c r="M44" s="306" t="str">
        <f t="shared" si="17"/>
        <v/>
      </c>
    </row>
    <row r="45" spans="1:13" ht="13.5" customHeight="1">
      <c r="A45" s="320">
        <f t="shared" si="6"/>
        <v>42</v>
      </c>
      <c r="B45" s="416" t="s">
        <v>1382</v>
      </c>
      <c r="C45" s="138" t="s">
        <v>156</v>
      </c>
      <c r="D45" s="138" t="s">
        <v>292</v>
      </c>
      <c r="E45" s="130" t="s">
        <v>61</v>
      </c>
      <c r="F45" s="342">
        <v>0.5</v>
      </c>
      <c r="G45" s="138"/>
      <c r="H45" s="138" t="str">
        <f t="shared" si="12"/>
        <v/>
      </c>
      <c r="I45" s="305" t="str">
        <f>IF(G45="","",IF(G45&lt;=4,IF(H45&gt;=1,IF(F44&lt;=9,F44+1,10),0),IF(H45&gt;=1,IF(F44&lt;=8.5,F44+1.5,10),0)))</f>
        <v/>
      </c>
      <c r="J45" s="305" t="str">
        <f t="shared" si="14"/>
        <v/>
      </c>
      <c r="K45" s="305" t="str">
        <f t="shared" si="15"/>
        <v/>
      </c>
      <c r="L45" s="305" t="str">
        <f t="shared" si="16"/>
        <v/>
      </c>
      <c r="M45" s="306" t="str">
        <f t="shared" si="17"/>
        <v/>
      </c>
    </row>
    <row r="46" spans="1:13" ht="13.5" customHeight="1">
      <c r="A46" s="320">
        <f t="shared" si="6"/>
        <v>43</v>
      </c>
      <c r="B46" s="416" t="s">
        <v>1388</v>
      </c>
      <c r="C46" s="138" t="s">
        <v>160</v>
      </c>
      <c r="D46" s="138" t="s">
        <v>323</v>
      </c>
      <c r="E46" s="130" t="s">
        <v>61</v>
      </c>
      <c r="F46" s="342">
        <v>0.5</v>
      </c>
      <c r="G46" s="138"/>
      <c r="H46" s="138" t="str">
        <f t="shared" si="12"/>
        <v/>
      </c>
      <c r="I46" s="305" t="str">
        <f>IF(G46="","",IF(G46&lt;=4,IF(H46&gt;=1,IF(F46&lt;=9,F46+1,10),0),IF(H46&gt;=1,IF(F46&lt;=8.5,F46+1.5,10),0)))</f>
        <v/>
      </c>
      <c r="J46" s="305" t="str">
        <f t="shared" si="14"/>
        <v/>
      </c>
      <c r="K46" s="305" t="str">
        <f t="shared" si="15"/>
        <v/>
      </c>
      <c r="L46" s="305" t="str">
        <f t="shared" si="16"/>
        <v/>
      </c>
      <c r="M46" s="306" t="str">
        <f t="shared" si="17"/>
        <v/>
      </c>
    </row>
    <row r="47" spans="1:13" ht="13.5" customHeight="1">
      <c r="A47" s="320">
        <v>44</v>
      </c>
      <c r="B47" s="416" t="s">
        <v>1633</v>
      </c>
      <c r="C47" s="138" t="s">
        <v>162</v>
      </c>
      <c r="D47" s="138" t="s">
        <v>677</v>
      </c>
      <c r="E47" s="130" t="s">
        <v>61</v>
      </c>
      <c r="F47" s="342">
        <v>0.5</v>
      </c>
      <c r="G47" s="138"/>
      <c r="H47" s="138"/>
      <c r="I47" s="305"/>
      <c r="J47" s="305"/>
      <c r="K47" s="305"/>
      <c r="L47" s="305"/>
      <c r="M47" s="306"/>
    </row>
    <row r="48" spans="1:13" ht="13.5" customHeight="1">
      <c r="A48" s="320">
        <v>45</v>
      </c>
      <c r="B48" s="416" t="s">
        <v>1690</v>
      </c>
      <c r="C48" s="138" t="s">
        <v>159</v>
      </c>
      <c r="D48" s="138" t="s">
        <v>681</v>
      </c>
      <c r="E48" s="130" t="s">
        <v>61</v>
      </c>
      <c r="F48" s="342">
        <v>0.5</v>
      </c>
      <c r="G48" s="138"/>
      <c r="H48" s="138"/>
      <c r="I48" s="305"/>
      <c r="J48" s="305"/>
      <c r="K48" s="305"/>
      <c r="L48" s="305"/>
      <c r="M48" s="306"/>
    </row>
    <row r="49" spans="1:13" ht="13.5" customHeight="1">
      <c r="A49" s="320">
        <v>46</v>
      </c>
      <c r="B49" s="416" t="s">
        <v>1699</v>
      </c>
      <c r="C49" s="138" t="s">
        <v>167</v>
      </c>
      <c r="D49" s="138" t="s">
        <v>654</v>
      </c>
      <c r="E49" s="130" t="s">
        <v>61</v>
      </c>
      <c r="F49" s="342">
        <v>0.5</v>
      </c>
      <c r="G49" s="138"/>
      <c r="H49" s="138"/>
      <c r="I49" s="305"/>
      <c r="J49" s="305"/>
      <c r="K49" s="305"/>
      <c r="L49" s="305"/>
      <c r="M49" s="306"/>
    </row>
    <row r="50" spans="1:13" ht="13.5" customHeight="1">
      <c r="A50" s="320">
        <v>47</v>
      </c>
      <c r="B50" s="416" t="s">
        <v>1421</v>
      </c>
      <c r="C50" s="138" t="s">
        <v>156</v>
      </c>
      <c r="D50" s="138" t="s">
        <v>675</v>
      </c>
      <c r="E50" s="130" t="s">
        <v>61</v>
      </c>
      <c r="F50" s="342">
        <v>0.3</v>
      </c>
      <c r="G50" s="138"/>
      <c r="H50" s="138" t="str">
        <f t="shared" si="12"/>
        <v/>
      </c>
      <c r="I50" s="305" t="str">
        <f>IF(G50="","",IF(G50&lt;=4,IF(H50&gt;=1,IF(F50&lt;=9,F50+1,10),0),IF(H50&gt;=1,IF(F50&lt;=8.5,F50+1.5,10),0)))</f>
        <v/>
      </c>
      <c r="J50" s="305" t="str">
        <f t="shared" si="14"/>
        <v/>
      </c>
      <c r="K50" s="305" t="str">
        <f t="shared" si="15"/>
        <v/>
      </c>
      <c r="L50" s="305" t="str">
        <f t="shared" si="16"/>
        <v/>
      </c>
      <c r="M50" s="306" t="str">
        <f t="shared" si="17"/>
        <v/>
      </c>
    </row>
    <row r="51" spans="1:13" ht="13.5" customHeight="1">
      <c r="A51" s="320">
        <f t="shared" si="6"/>
        <v>48</v>
      </c>
      <c r="B51" s="416" t="s">
        <v>1435</v>
      </c>
      <c r="C51" s="138" t="s">
        <v>150</v>
      </c>
      <c r="D51" s="138" t="s">
        <v>633</v>
      </c>
      <c r="E51" s="130" t="s">
        <v>61</v>
      </c>
      <c r="F51" s="342">
        <v>0.3</v>
      </c>
      <c r="G51" s="138"/>
      <c r="H51" s="138" t="str">
        <f t="shared" si="12"/>
        <v/>
      </c>
      <c r="I51" s="305" t="str">
        <f>IF(G51="","",IF(G51&lt;=4,IF(H51&gt;=1,IF(F51&lt;=9,F51+1,10),0),IF(H51&gt;=1,IF(F51&lt;=8.5,F51+1.5,10),0)))</f>
        <v/>
      </c>
      <c r="J51" s="305" t="str">
        <f t="shared" si="14"/>
        <v/>
      </c>
      <c r="K51" s="305" t="str">
        <f t="shared" si="15"/>
        <v/>
      </c>
      <c r="L51" s="305" t="str">
        <f t="shared" si="16"/>
        <v/>
      </c>
      <c r="M51" s="306" t="str">
        <f t="shared" si="17"/>
        <v/>
      </c>
    </row>
    <row r="52" spans="1:13" ht="13.5" customHeight="1">
      <c r="A52" s="320">
        <f t="shared" si="6"/>
        <v>49</v>
      </c>
      <c r="B52" s="416" t="s">
        <v>1475</v>
      </c>
      <c r="C52" s="138" t="s">
        <v>169</v>
      </c>
      <c r="D52" s="138" t="s">
        <v>656</v>
      </c>
      <c r="E52" s="130" t="s">
        <v>61</v>
      </c>
      <c r="F52" s="342">
        <v>0.1</v>
      </c>
      <c r="G52" s="138"/>
      <c r="H52" s="138" t="str">
        <f t="shared" si="12"/>
        <v/>
      </c>
      <c r="I52" s="305" t="str">
        <f>IF(G52="","",IF(G52&lt;=4,IF(H52&gt;=1,IF(F52&lt;=9,F52+1,10),0),IF(H52&gt;=1,IF(F52&lt;=8.5,F52+1.5,10),0)))</f>
        <v/>
      </c>
      <c r="J52" s="305" t="str">
        <f t="shared" si="14"/>
        <v/>
      </c>
      <c r="K52" s="305" t="str">
        <f t="shared" si="15"/>
        <v/>
      </c>
      <c r="L52" s="305" t="str">
        <f t="shared" si="16"/>
        <v/>
      </c>
      <c r="M52" s="306" t="str">
        <f t="shared" si="17"/>
        <v/>
      </c>
    </row>
    <row r="53" spans="1:13" ht="13.5" customHeight="1" thickBot="1">
      <c r="A53" s="421">
        <f t="shared" si="6"/>
        <v>50</v>
      </c>
      <c r="B53" s="422" t="s">
        <v>1476</v>
      </c>
      <c r="C53" s="307" t="s">
        <v>157</v>
      </c>
      <c r="D53" s="307" t="s">
        <v>652</v>
      </c>
      <c r="E53" s="132" t="s">
        <v>61</v>
      </c>
      <c r="F53" s="425">
        <v>0.1</v>
      </c>
      <c r="G53" s="307"/>
      <c r="H53" s="307" t="str">
        <f t="shared" si="12"/>
        <v/>
      </c>
      <c r="I53" s="487" t="str">
        <f>IF(G53="","",IF(G53&lt;=4,IF(H53&gt;=1,IF(F53&lt;=9,F53+1,10),0),IF(H53&gt;=1,IF(F53&lt;=8.5,F53+1.5,10),0)))</f>
        <v/>
      </c>
      <c r="J53" s="487" t="str">
        <f t="shared" si="14"/>
        <v/>
      </c>
      <c r="K53" s="487" t="str">
        <f t="shared" si="15"/>
        <v/>
      </c>
      <c r="L53" s="487" t="str">
        <f t="shared" si="16"/>
        <v/>
      </c>
      <c r="M53" s="488" t="str">
        <f t="shared" si="17"/>
        <v/>
      </c>
    </row>
    <row r="54" spans="1:13" ht="13.5" customHeight="1" thickBot="1">
      <c r="A54" s="23"/>
      <c r="B54" s="106" t="s">
        <v>50</v>
      </c>
      <c r="C54" s="63"/>
      <c r="D54" s="63"/>
      <c r="E54" s="63"/>
      <c r="F54" s="165">
        <f>SUM(F4:F53)</f>
        <v>79.99999999999999</v>
      </c>
      <c r="G54" s="63"/>
      <c r="H54" s="63"/>
      <c r="I54" s="115">
        <f>SUM(I4:I53)</f>
        <v>31.5</v>
      </c>
      <c r="J54" s="115">
        <f>SUM(J4:J53)</f>
        <v>12.799999999999999</v>
      </c>
      <c r="K54" s="115">
        <f>SUM(K4:K53)</f>
        <v>0</v>
      </c>
      <c r="L54" s="115">
        <f>SUM(L4:L53)</f>
        <v>0</v>
      </c>
      <c r="M54" s="116">
        <f>SUM(M4:M53)</f>
        <v>0</v>
      </c>
    </row>
    <row r="55" spans="1:13" ht="13.5" customHeight="1" thickBot="1">
      <c r="A55" s="80"/>
      <c r="B55" s="81" t="s">
        <v>990</v>
      </c>
      <c r="C55" s="82"/>
      <c r="D55" s="82"/>
      <c r="E55" s="82"/>
      <c r="F55" s="140">
        <v>1.05</v>
      </c>
      <c r="G55" s="82"/>
      <c r="H55" s="82"/>
      <c r="I55" s="83"/>
      <c r="J55" s="84"/>
      <c r="K55" s="84"/>
      <c r="L55" s="84"/>
      <c r="M55" s="85"/>
    </row>
    <row r="56" spans="1:13" ht="13.5" customHeight="1" thickBot="1">
      <c r="A56" s="10"/>
      <c r="B56" s="11" t="s">
        <v>49</v>
      </c>
      <c r="C56" s="12"/>
      <c r="D56" s="12"/>
      <c r="E56" s="12"/>
      <c r="F56" s="174">
        <f>83-SUM(F54:F55)</f>
        <v>1.950000000000017</v>
      </c>
      <c r="G56" s="12"/>
      <c r="H56" s="12"/>
      <c r="I56" s="13"/>
      <c r="J56" s="24"/>
      <c r="K56" s="24"/>
      <c r="L56" s="24"/>
      <c r="M56" s="25"/>
    </row>
    <row r="57" spans="1:13" s="15" customFormat="1" ht="13.5" customHeight="1">
      <c r="A57"/>
      <c r="B57"/>
      <c r="C57" s="16"/>
      <c r="D57" s="16"/>
      <c r="E57" s="16"/>
      <c r="F57"/>
      <c r="G57" s="16"/>
      <c r="H57"/>
      <c r="I57"/>
      <c r="J57"/>
      <c r="K57"/>
      <c r="L57"/>
      <c r="M57"/>
    </row>
    <row r="58" spans="1:13" s="15" customFormat="1" ht="13.5" customHeight="1">
      <c r="A58"/>
      <c r="B58"/>
      <c r="C58" s="16"/>
      <c r="D58" s="16"/>
      <c r="E58" s="16"/>
      <c r="F58"/>
      <c r="G58" s="16"/>
      <c r="H58"/>
      <c r="I58"/>
      <c r="J58"/>
      <c r="K58"/>
      <c r="L58"/>
      <c r="M58"/>
    </row>
    <row r="59" spans="1:7" s="15" customFormat="1" ht="13.5" customHeight="1" thickBot="1">
      <c r="A59"/>
      <c r="B59" s="15" t="s">
        <v>1267</v>
      </c>
      <c r="C59" s="8"/>
      <c r="D59" s="8"/>
      <c r="E59" s="8"/>
      <c r="G59" s="8"/>
    </row>
    <row r="60" spans="2:13" ht="13.5" customHeight="1">
      <c r="B60" s="551" t="s">
        <v>1028</v>
      </c>
      <c r="C60" s="562" t="s">
        <v>159</v>
      </c>
      <c r="D60" s="562" t="s">
        <v>292</v>
      </c>
      <c r="E60" s="562" t="s">
        <v>1266</v>
      </c>
      <c r="F60" s="563">
        <v>1.25</v>
      </c>
      <c r="G60" s="562"/>
      <c r="H60" s="562"/>
      <c r="I60" s="563"/>
      <c r="J60" s="563"/>
      <c r="K60" s="563"/>
      <c r="L60" s="563"/>
      <c r="M60" s="564"/>
    </row>
    <row r="61" spans="2:13" ht="13.5" customHeight="1">
      <c r="B61" s="554" t="s">
        <v>1029</v>
      </c>
      <c r="C61" s="559" t="s">
        <v>146</v>
      </c>
      <c r="D61" s="559" t="s">
        <v>682</v>
      </c>
      <c r="E61" s="559" t="s">
        <v>1266</v>
      </c>
      <c r="F61" s="560">
        <v>0.6</v>
      </c>
      <c r="G61" s="559"/>
      <c r="H61" s="559"/>
      <c r="I61" s="560"/>
      <c r="J61" s="560"/>
      <c r="K61" s="560"/>
      <c r="L61" s="560"/>
      <c r="M61" s="561"/>
    </row>
    <row r="62" spans="2:13" ht="13.5" customHeight="1">
      <c r="B62" s="554" t="s">
        <v>1030</v>
      </c>
      <c r="C62" s="559" t="s">
        <v>151</v>
      </c>
      <c r="D62" s="559" t="s">
        <v>277</v>
      </c>
      <c r="E62" s="559" t="s">
        <v>1266</v>
      </c>
      <c r="F62" s="560">
        <v>0.4</v>
      </c>
      <c r="G62" s="559"/>
      <c r="H62" s="559"/>
      <c r="I62" s="560"/>
      <c r="J62" s="560"/>
      <c r="K62" s="560"/>
      <c r="L62" s="560"/>
      <c r="M62" s="561"/>
    </row>
    <row r="63" spans="2:13" ht="13.5" customHeight="1">
      <c r="B63" s="554" t="s">
        <v>1031</v>
      </c>
      <c r="C63" s="559" t="s">
        <v>167</v>
      </c>
      <c r="D63" s="559" t="s">
        <v>655</v>
      </c>
      <c r="E63" s="559" t="s">
        <v>1266</v>
      </c>
      <c r="F63" s="560">
        <v>0.3</v>
      </c>
      <c r="G63" s="559"/>
      <c r="H63" s="559"/>
      <c r="I63" s="560"/>
      <c r="J63" s="560"/>
      <c r="K63" s="560"/>
      <c r="L63" s="560"/>
      <c r="M63" s="561"/>
    </row>
    <row r="64" spans="2:13" ht="13.5" customHeight="1">
      <c r="B64" s="554" t="s">
        <v>1032</v>
      </c>
      <c r="C64" s="559" t="s">
        <v>150</v>
      </c>
      <c r="D64" s="559" t="s">
        <v>644</v>
      </c>
      <c r="E64" s="559" t="s">
        <v>1266</v>
      </c>
      <c r="F64" s="560">
        <v>0.1</v>
      </c>
      <c r="G64" s="559"/>
      <c r="H64" s="559"/>
      <c r="I64" s="560"/>
      <c r="J64" s="560"/>
      <c r="K64" s="560"/>
      <c r="L64" s="560"/>
      <c r="M64" s="561"/>
    </row>
    <row r="65" spans="2:13" ht="13.5" customHeight="1">
      <c r="B65" s="554" t="s">
        <v>1033</v>
      </c>
      <c r="C65" s="559" t="s">
        <v>165</v>
      </c>
      <c r="D65" s="559" t="s">
        <v>652</v>
      </c>
      <c r="E65" s="559" t="s">
        <v>1266</v>
      </c>
      <c r="F65" s="560">
        <v>0.1</v>
      </c>
      <c r="G65" s="559"/>
      <c r="H65" s="559"/>
      <c r="I65" s="560"/>
      <c r="J65" s="560"/>
      <c r="K65" s="560"/>
      <c r="L65" s="560"/>
      <c r="M65" s="561"/>
    </row>
    <row r="66" spans="2:13" ht="13.5" customHeight="1">
      <c r="B66" s="554" t="s">
        <v>1034</v>
      </c>
      <c r="C66" s="559" t="s">
        <v>150</v>
      </c>
      <c r="D66" s="559" t="s">
        <v>268</v>
      </c>
      <c r="E66" s="559" t="s">
        <v>1266</v>
      </c>
      <c r="F66" s="560">
        <v>0.1</v>
      </c>
      <c r="G66" s="559"/>
      <c r="H66" s="559"/>
      <c r="I66" s="560"/>
      <c r="J66" s="560"/>
      <c r="K66" s="560"/>
      <c r="L66" s="560"/>
      <c r="M66" s="561"/>
    </row>
    <row r="67" spans="2:13" ht="13.5" customHeight="1">
      <c r="B67" s="554" t="s">
        <v>1035</v>
      </c>
      <c r="C67" s="559" t="s">
        <v>146</v>
      </c>
      <c r="D67" s="559" t="s">
        <v>62</v>
      </c>
      <c r="E67" s="559" t="s">
        <v>1266</v>
      </c>
      <c r="F67" s="560">
        <v>0.1</v>
      </c>
      <c r="G67" s="559"/>
      <c r="H67" s="559"/>
      <c r="I67" s="560"/>
      <c r="J67" s="560"/>
      <c r="K67" s="560"/>
      <c r="L67" s="560"/>
      <c r="M67" s="561"/>
    </row>
    <row r="68" spans="2:13" ht="13.5" customHeight="1" thickBot="1">
      <c r="B68" s="556" t="s">
        <v>1036</v>
      </c>
      <c r="C68" s="565" t="s">
        <v>162</v>
      </c>
      <c r="D68" s="565" t="s">
        <v>675</v>
      </c>
      <c r="E68" s="565" t="s">
        <v>1266</v>
      </c>
      <c r="F68" s="566">
        <v>0.1</v>
      </c>
      <c r="G68" s="565"/>
      <c r="H68" s="565"/>
      <c r="I68" s="566"/>
      <c r="J68" s="566"/>
      <c r="K68" s="566"/>
      <c r="L68" s="566"/>
      <c r="M68" s="567"/>
    </row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</sheetData>
  <mergeCells count="1">
    <mergeCell ref="D2:E2"/>
  </mergeCells>
  <hyperlinks>
    <hyperlink ref="B13" r:id="rId1" display="http://www.nfl.com/draft/profiles/2005/jones_matt"/>
    <hyperlink ref="B20" r:id="rId2" display="http://www.nfl.com/draft/profiles/2005/routt_stanford"/>
    <hyperlink ref="B12" r:id="rId3" display="http://www.nfl.com/draft/profiles/2005/foxworth_domonique"/>
    <hyperlink ref="B8" r:id="rId4" display="http://www.nfl.com/draft/profiles/2005/herremans_todd"/>
    <hyperlink ref="D2" r:id="rId5" display="http://webmail.aol.com/24019/aol/en-us/mail/display-message.aspx"/>
  </hyperlinks>
  <printOptions/>
  <pageMargins left="0.7" right="0.7" top="0.75" bottom="0.75" header="0.3" footer="0.3"/>
  <pageSetup horizontalDpi="600" verticalDpi="600"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/>
  </sheetPr>
  <dimension ref="A1:M69"/>
  <sheetViews>
    <sheetView workbookViewId="0" topLeftCell="A1">
      <selection activeCell="D5" sqref="D5"/>
    </sheetView>
  </sheetViews>
  <sheetFormatPr defaultColWidth="9.140625" defaultRowHeight="12.75"/>
  <cols>
    <col min="1" max="1" width="7.421875" style="0" bestFit="1" customWidth="1"/>
    <col min="2" max="2" width="22.00390625" style="0" customWidth="1"/>
    <col min="3" max="3" width="8.28125" style="16" bestFit="1" customWidth="1"/>
    <col min="4" max="4" width="9.421875" style="16" customWidth="1"/>
    <col min="5" max="6" width="10.57421875" style="0" customWidth="1"/>
    <col min="7" max="7" width="8.57421875" style="0" bestFit="1" customWidth="1"/>
    <col min="8" max="8" width="13.57421875" style="0" bestFit="1" customWidth="1"/>
    <col min="9" max="10" width="8.7109375" style="0" bestFit="1" customWidth="1"/>
    <col min="11" max="13" width="8.7109375" style="0" customWidth="1"/>
    <col min="14" max="14" width="3.28125" style="0" bestFit="1" customWidth="1"/>
    <col min="15" max="15" width="4.00390625" style="0" bestFit="1" customWidth="1"/>
    <col min="16" max="16" width="15.00390625" style="0" bestFit="1" customWidth="1"/>
  </cols>
  <sheetData>
    <row r="1" spans="1:11" ht="20.25">
      <c r="A1" s="17"/>
      <c r="B1" s="17" t="s">
        <v>1450</v>
      </c>
      <c r="C1" s="18"/>
      <c r="D1" s="18"/>
      <c r="E1" s="17"/>
      <c r="F1" s="17"/>
      <c r="G1" s="17"/>
      <c r="H1" s="17"/>
      <c r="I1" s="17"/>
      <c r="J1" s="17"/>
      <c r="K1" s="17"/>
    </row>
    <row r="2" spans="1:13" s="120" customFormat="1" ht="12.75">
      <c r="A2" s="117"/>
      <c r="B2" s="118" t="s">
        <v>363</v>
      </c>
      <c r="C2" s="117"/>
      <c r="D2" s="211" t="s">
        <v>364</v>
      </c>
      <c r="E2" s="117"/>
      <c r="F2" s="117"/>
      <c r="G2" s="15" t="s">
        <v>365</v>
      </c>
      <c r="H2" s="117"/>
      <c r="I2" s="122"/>
      <c r="J2" s="122"/>
      <c r="K2" s="122"/>
      <c r="L2" s="122"/>
      <c r="M2" s="121"/>
    </row>
    <row r="3" spans="1:13" ht="26.25" thickBot="1">
      <c r="A3" s="8"/>
      <c r="B3" s="4" t="s">
        <v>139</v>
      </c>
      <c r="C3" s="3" t="s">
        <v>140</v>
      </c>
      <c r="D3" s="3"/>
      <c r="E3" s="3" t="s">
        <v>141</v>
      </c>
      <c r="F3" s="32" t="s">
        <v>4</v>
      </c>
      <c r="G3" s="32" t="s">
        <v>142</v>
      </c>
      <c r="H3" s="32" t="s">
        <v>5</v>
      </c>
      <c r="I3" s="32">
        <v>2009</v>
      </c>
      <c r="J3" s="32">
        <v>2010</v>
      </c>
      <c r="K3" s="32">
        <v>2011</v>
      </c>
      <c r="L3" s="32">
        <v>2012</v>
      </c>
      <c r="M3" s="32">
        <f>L3+1</f>
        <v>2013</v>
      </c>
    </row>
    <row r="4" spans="1:13" ht="12.75">
      <c r="A4" s="292">
        <v>1</v>
      </c>
      <c r="B4" s="381" t="s">
        <v>380</v>
      </c>
      <c r="C4" s="190" t="s">
        <v>154</v>
      </c>
      <c r="D4" s="190" t="s">
        <v>277</v>
      </c>
      <c r="E4" s="190" t="s">
        <v>145</v>
      </c>
      <c r="F4" s="191">
        <v>1.5</v>
      </c>
      <c r="G4" s="190">
        <v>5</v>
      </c>
      <c r="H4" s="190">
        <v>4</v>
      </c>
      <c r="I4" s="191">
        <v>3</v>
      </c>
      <c r="J4" s="191">
        <v>4.5</v>
      </c>
      <c r="K4" s="191">
        <v>6</v>
      </c>
      <c r="L4" s="191">
        <v>7.5</v>
      </c>
      <c r="M4" s="218">
        <v>0</v>
      </c>
    </row>
    <row r="5" spans="1:13" ht="12.75">
      <c r="A5" s="70">
        <f>A4+1</f>
        <v>2</v>
      </c>
      <c r="B5" s="175" t="s">
        <v>403</v>
      </c>
      <c r="C5" s="168" t="s">
        <v>146</v>
      </c>
      <c r="D5" s="168" t="s">
        <v>289</v>
      </c>
      <c r="E5" s="168" t="s">
        <v>145</v>
      </c>
      <c r="F5" s="176">
        <v>0.6</v>
      </c>
      <c r="G5" s="168">
        <v>5</v>
      </c>
      <c r="H5" s="168">
        <v>4</v>
      </c>
      <c r="I5" s="176">
        <v>2.1</v>
      </c>
      <c r="J5" s="176">
        <v>3.6</v>
      </c>
      <c r="K5" s="176">
        <v>5.1</v>
      </c>
      <c r="L5" s="176">
        <v>6.6</v>
      </c>
      <c r="M5" s="217">
        <v>0</v>
      </c>
    </row>
    <row r="6" spans="1:13" ht="13.5" customHeight="1">
      <c r="A6" s="70">
        <v>3</v>
      </c>
      <c r="B6" s="39" t="s">
        <v>792</v>
      </c>
      <c r="C6" s="42" t="s">
        <v>144</v>
      </c>
      <c r="D6" s="42" t="s">
        <v>278</v>
      </c>
      <c r="E6" s="42" t="s">
        <v>145</v>
      </c>
      <c r="F6" s="43">
        <v>10</v>
      </c>
      <c r="G6" s="201">
        <v>4</v>
      </c>
      <c r="H6" s="42">
        <v>3</v>
      </c>
      <c r="I6" s="57">
        <v>10</v>
      </c>
      <c r="J6" s="57">
        <v>10</v>
      </c>
      <c r="K6" s="57">
        <v>10</v>
      </c>
      <c r="L6" s="57">
        <v>0</v>
      </c>
      <c r="M6" s="60">
        <v>0</v>
      </c>
    </row>
    <row r="7" spans="1:13" ht="13.5" customHeight="1">
      <c r="A7" s="70">
        <v>4</v>
      </c>
      <c r="B7" s="175" t="s">
        <v>435</v>
      </c>
      <c r="C7" s="168" t="s">
        <v>155</v>
      </c>
      <c r="D7" s="168" t="s">
        <v>285</v>
      </c>
      <c r="E7" s="168" t="s">
        <v>145</v>
      </c>
      <c r="F7" s="176">
        <v>0.2</v>
      </c>
      <c r="G7" s="168">
        <v>4</v>
      </c>
      <c r="H7" s="168">
        <v>3</v>
      </c>
      <c r="I7" s="177">
        <v>1.2</v>
      </c>
      <c r="J7" s="177">
        <v>2.2</v>
      </c>
      <c r="K7" s="177">
        <v>3.2</v>
      </c>
      <c r="L7" s="177">
        <v>0</v>
      </c>
      <c r="M7" s="217">
        <v>0</v>
      </c>
    </row>
    <row r="8" spans="1:13" ht="13.5" customHeight="1">
      <c r="A8" s="70">
        <v>5</v>
      </c>
      <c r="B8" s="39" t="s">
        <v>801</v>
      </c>
      <c r="C8" s="42" t="s">
        <v>146</v>
      </c>
      <c r="D8" s="42" t="s">
        <v>314</v>
      </c>
      <c r="E8" s="42" t="s">
        <v>145</v>
      </c>
      <c r="F8" s="43">
        <v>5</v>
      </c>
      <c r="G8" s="201">
        <v>3</v>
      </c>
      <c r="H8" s="42">
        <v>2</v>
      </c>
      <c r="I8" s="57">
        <v>6</v>
      </c>
      <c r="J8" s="57">
        <v>7</v>
      </c>
      <c r="K8" s="57">
        <v>0</v>
      </c>
      <c r="L8" s="57">
        <v>0</v>
      </c>
      <c r="M8" s="60">
        <v>0</v>
      </c>
    </row>
    <row r="9" spans="1:13" ht="13.5" customHeight="1">
      <c r="A9" s="392">
        <v>6</v>
      </c>
      <c r="B9" s="99" t="s">
        <v>67</v>
      </c>
      <c r="C9" s="97" t="s">
        <v>146</v>
      </c>
      <c r="D9" s="97" t="s">
        <v>280</v>
      </c>
      <c r="E9" s="97" t="s">
        <v>145</v>
      </c>
      <c r="F9" s="98">
        <v>2</v>
      </c>
      <c r="G9" s="403">
        <v>4</v>
      </c>
      <c r="H9" s="97">
        <v>2</v>
      </c>
      <c r="I9" s="263">
        <f>IF(G9&lt;=4,IF(H9&gt;=1,IF(F9&lt;=9,F9+1,10),0),IF(H9&gt;=1,IF(F9&lt;=8.5,F9+1.5,10),0))</f>
        <v>3</v>
      </c>
      <c r="J9" s="263">
        <f>IF(G9&lt;=4,IF(H9&gt;=2,IF(I9&lt;=9,I9+1,10),0),IF(H9&gt;=2,IF(I9&lt;=8.5,I9+1.5,10),0))</f>
        <v>4</v>
      </c>
      <c r="K9" s="263">
        <v>0</v>
      </c>
      <c r="L9" s="263">
        <v>0</v>
      </c>
      <c r="M9" s="265">
        <v>0</v>
      </c>
    </row>
    <row r="10" spans="1:13" ht="13.5" customHeight="1">
      <c r="A10" s="70">
        <f>A9+1</f>
        <v>7</v>
      </c>
      <c r="B10" s="39" t="s">
        <v>82</v>
      </c>
      <c r="C10" s="42" t="s">
        <v>159</v>
      </c>
      <c r="D10" s="42" t="s">
        <v>314</v>
      </c>
      <c r="E10" s="42" t="s">
        <v>145</v>
      </c>
      <c r="F10" s="43">
        <v>1.5</v>
      </c>
      <c r="G10" s="201">
        <v>4</v>
      </c>
      <c r="H10" s="42">
        <v>2</v>
      </c>
      <c r="I10" s="57">
        <f aca="true" t="shared" si="0" ref="I10:I30">IF(G10&lt;=4,IF(H10&gt;=1,IF(F10&lt;=9,F10+1,10),0),IF(H10&gt;=1,IF(F10&lt;=8.5,F10+1.5,10),0))</f>
        <v>2.5</v>
      </c>
      <c r="J10" s="57">
        <f aca="true" t="shared" si="1" ref="J10:J30">IF(G10&lt;=4,IF(H10&gt;=2,IF(I10&lt;=9,I10+1,10),0),IF(H10&gt;=2,IF(I10&lt;=8.5,I10+1.5,10),0))</f>
        <v>3.5</v>
      </c>
      <c r="K10" s="57">
        <v>0</v>
      </c>
      <c r="L10" s="57">
        <v>0</v>
      </c>
      <c r="M10" s="60">
        <v>0</v>
      </c>
    </row>
    <row r="11" spans="1:13" ht="13.5" customHeight="1">
      <c r="A11" s="70">
        <f>A10+1</f>
        <v>8</v>
      </c>
      <c r="B11" s="39" t="s">
        <v>94</v>
      </c>
      <c r="C11" s="42" t="s">
        <v>161</v>
      </c>
      <c r="D11" s="42" t="s">
        <v>270</v>
      </c>
      <c r="E11" s="42" t="s">
        <v>145</v>
      </c>
      <c r="F11" s="43">
        <v>1.4</v>
      </c>
      <c r="G11" s="201">
        <v>4</v>
      </c>
      <c r="H11" s="42">
        <v>2</v>
      </c>
      <c r="I11" s="57">
        <f t="shared" si="0"/>
        <v>2.4</v>
      </c>
      <c r="J11" s="57">
        <f t="shared" si="1"/>
        <v>3.4</v>
      </c>
      <c r="K11" s="57">
        <v>0</v>
      </c>
      <c r="L11" s="57">
        <v>0</v>
      </c>
      <c r="M11" s="60">
        <v>0</v>
      </c>
    </row>
    <row r="12" spans="1:13" ht="13.5" customHeight="1">
      <c r="A12" s="70">
        <f>A11+1</f>
        <v>9</v>
      </c>
      <c r="B12" s="39" t="s">
        <v>132</v>
      </c>
      <c r="C12" s="42" t="s">
        <v>167</v>
      </c>
      <c r="D12" s="42" t="s">
        <v>290</v>
      </c>
      <c r="E12" s="42" t="s">
        <v>145</v>
      </c>
      <c r="F12" s="43">
        <v>1.1</v>
      </c>
      <c r="G12" s="201">
        <v>4</v>
      </c>
      <c r="H12" s="42">
        <v>2</v>
      </c>
      <c r="I12" s="57">
        <f t="shared" si="0"/>
        <v>2.1</v>
      </c>
      <c r="J12" s="57">
        <f t="shared" si="1"/>
        <v>3.1</v>
      </c>
      <c r="K12" s="57">
        <v>0</v>
      </c>
      <c r="L12" s="57">
        <v>0</v>
      </c>
      <c r="M12" s="60">
        <v>0</v>
      </c>
    </row>
    <row r="13" spans="1:13" ht="13.5" customHeight="1">
      <c r="A13" s="70">
        <v>10</v>
      </c>
      <c r="B13" s="39" t="s">
        <v>833</v>
      </c>
      <c r="C13" s="42" t="s">
        <v>165</v>
      </c>
      <c r="D13" s="42" t="s">
        <v>275</v>
      </c>
      <c r="E13" s="42" t="s">
        <v>145</v>
      </c>
      <c r="F13" s="43">
        <v>1</v>
      </c>
      <c r="G13" s="201">
        <v>3</v>
      </c>
      <c r="H13" s="42">
        <v>2</v>
      </c>
      <c r="I13" s="57">
        <v>2</v>
      </c>
      <c r="J13" s="57">
        <v>3</v>
      </c>
      <c r="K13" s="57">
        <v>0</v>
      </c>
      <c r="L13" s="57">
        <v>0</v>
      </c>
      <c r="M13" s="60">
        <v>0</v>
      </c>
    </row>
    <row r="14" spans="1:13" ht="13.5" customHeight="1">
      <c r="A14" s="70">
        <f>A13+1</f>
        <v>11</v>
      </c>
      <c r="B14" s="39" t="s">
        <v>838</v>
      </c>
      <c r="C14" s="42" t="s">
        <v>162</v>
      </c>
      <c r="D14" s="42" t="s">
        <v>283</v>
      </c>
      <c r="E14" s="42" t="s">
        <v>145</v>
      </c>
      <c r="F14" s="43">
        <v>1</v>
      </c>
      <c r="G14" s="201">
        <v>3</v>
      </c>
      <c r="H14" s="42">
        <v>2</v>
      </c>
      <c r="I14" s="57">
        <v>2</v>
      </c>
      <c r="J14" s="57">
        <v>3</v>
      </c>
      <c r="K14" s="57">
        <v>0</v>
      </c>
      <c r="L14" s="57">
        <v>0</v>
      </c>
      <c r="M14" s="60">
        <v>0</v>
      </c>
    </row>
    <row r="15" spans="1:13" ht="13.5" customHeight="1">
      <c r="A15" s="70">
        <f>A14+1</f>
        <v>12</v>
      </c>
      <c r="B15" s="39" t="s">
        <v>899</v>
      </c>
      <c r="C15" s="42" t="s">
        <v>155</v>
      </c>
      <c r="D15" s="42" t="s">
        <v>274</v>
      </c>
      <c r="E15" s="42" t="s">
        <v>145</v>
      </c>
      <c r="F15" s="43">
        <v>0.1</v>
      </c>
      <c r="G15" s="201">
        <v>3</v>
      </c>
      <c r="H15" s="42">
        <v>2</v>
      </c>
      <c r="I15" s="57">
        <v>1.1</v>
      </c>
      <c r="J15" s="57">
        <v>2.1</v>
      </c>
      <c r="K15" s="57">
        <v>0</v>
      </c>
      <c r="L15" s="57">
        <v>0</v>
      </c>
      <c r="M15" s="60">
        <v>0</v>
      </c>
    </row>
    <row r="16" spans="1:13" ht="13.5" customHeight="1">
      <c r="A16" s="70">
        <v>13</v>
      </c>
      <c r="B16" s="39" t="s">
        <v>916</v>
      </c>
      <c r="C16" s="42" t="s">
        <v>159</v>
      </c>
      <c r="D16" s="42" t="s">
        <v>265</v>
      </c>
      <c r="E16" s="42" t="s">
        <v>145</v>
      </c>
      <c r="F16" s="43">
        <v>0.1</v>
      </c>
      <c r="G16" s="201">
        <v>3</v>
      </c>
      <c r="H16" s="42">
        <v>2</v>
      </c>
      <c r="I16" s="57">
        <v>1.1</v>
      </c>
      <c r="J16" s="57">
        <v>2.1</v>
      </c>
      <c r="K16" s="57">
        <v>0</v>
      </c>
      <c r="L16" s="57">
        <v>0</v>
      </c>
      <c r="M16" s="60">
        <v>0</v>
      </c>
    </row>
    <row r="17" spans="1:13" ht="13.5" customHeight="1">
      <c r="A17" s="70">
        <v>14</v>
      </c>
      <c r="B17" s="39" t="s">
        <v>936</v>
      </c>
      <c r="C17" s="42" t="s">
        <v>156</v>
      </c>
      <c r="D17" s="42" t="s">
        <v>263</v>
      </c>
      <c r="E17" s="42" t="s">
        <v>145</v>
      </c>
      <c r="F17" s="43">
        <v>0.1</v>
      </c>
      <c r="G17" s="201">
        <v>3</v>
      </c>
      <c r="H17" s="42">
        <v>2</v>
      </c>
      <c r="I17" s="57">
        <v>1.1</v>
      </c>
      <c r="J17" s="57">
        <v>2.1</v>
      </c>
      <c r="K17" s="57">
        <v>0</v>
      </c>
      <c r="L17" s="57">
        <v>0</v>
      </c>
      <c r="M17" s="60">
        <v>0</v>
      </c>
    </row>
    <row r="18" spans="1:13" ht="13.5" customHeight="1">
      <c r="A18" s="29">
        <v>15</v>
      </c>
      <c r="B18" s="39" t="s">
        <v>202</v>
      </c>
      <c r="C18" s="42" t="s">
        <v>154</v>
      </c>
      <c r="D18" s="42" t="s">
        <v>289</v>
      </c>
      <c r="E18" s="42" t="s">
        <v>145</v>
      </c>
      <c r="F18" s="43">
        <v>9.5</v>
      </c>
      <c r="G18" s="201">
        <v>4</v>
      </c>
      <c r="H18" s="42">
        <v>1</v>
      </c>
      <c r="I18" s="57">
        <f t="shared" si="0"/>
        <v>10</v>
      </c>
      <c r="J18" s="57">
        <f t="shared" si="1"/>
        <v>0</v>
      </c>
      <c r="K18" s="57">
        <v>0</v>
      </c>
      <c r="L18" s="57">
        <v>0</v>
      </c>
      <c r="M18" s="60">
        <v>0</v>
      </c>
    </row>
    <row r="19" spans="1:13" ht="13.5" customHeight="1">
      <c r="A19" s="29">
        <f>A18+1</f>
        <v>16</v>
      </c>
      <c r="B19" s="39" t="s">
        <v>305</v>
      </c>
      <c r="C19" s="42" t="s">
        <v>156</v>
      </c>
      <c r="D19" s="42" t="s">
        <v>278</v>
      </c>
      <c r="E19" s="42" t="s">
        <v>145</v>
      </c>
      <c r="F19" s="43">
        <v>3</v>
      </c>
      <c r="G19" s="201">
        <v>4</v>
      </c>
      <c r="H19" s="42">
        <v>1</v>
      </c>
      <c r="I19" s="57">
        <f t="shared" si="0"/>
        <v>4</v>
      </c>
      <c r="J19" s="57">
        <f t="shared" si="1"/>
        <v>0</v>
      </c>
      <c r="K19" s="57">
        <v>0</v>
      </c>
      <c r="L19" s="57">
        <v>0</v>
      </c>
      <c r="M19" s="60">
        <v>0</v>
      </c>
    </row>
    <row r="20" spans="1:13" ht="13.5" customHeight="1">
      <c r="A20" s="70">
        <v>17</v>
      </c>
      <c r="B20" s="39" t="s">
        <v>915</v>
      </c>
      <c r="C20" s="42" t="s">
        <v>158</v>
      </c>
      <c r="D20" s="42" t="s">
        <v>278</v>
      </c>
      <c r="E20" s="42" t="s">
        <v>145</v>
      </c>
      <c r="F20" s="43">
        <v>0.1</v>
      </c>
      <c r="G20" s="201">
        <v>2</v>
      </c>
      <c r="H20" s="42">
        <v>1</v>
      </c>
      <c r="I20" s="57">
        <v>1.1</v>
      </c>
      <c r="J20" s="57">
        <v>0</v>
      </c>
      <c r="K20" s="57">
        <v>0</v>
      </c>
      <c r="L20" s="57">
        <v>0</v>
      </c>
      <c r="M20" s="60">
        <v>0</v>
      </c>
    </row>
    <row r="21" spans="1:13" ht="13.5" customHeight="1">
      <c r="A21" s="70">
        <v>18</v>
      </c>
      <c r="B21" s="39" t="s">
        <v>930</v>
      </c>
      <c r="C21" s="42" t="s">
        <v>161</v>
      </c>
      <c r="D21" s="42" t="s">
        <v>270</v>
      </c>
      <c r="E21" s="42" t="s">
        <v>145</v>
      </c>
      <c r="F21" s="43">
        <v>0.1</v>
      </c>
      <c r="G21" s="201">
        <v>2</v>
      </c>
      <c r="H21" s="42">
        <v>1</v>
      </c>
      <c r="I21" s="57">
        <v>1.1</v>
      </c>
      <c r="J21" s="57">
        <v>0</v>
      </c>
      <c r="K21" s="57">
        <v>0</v>
      </c>
      <c r="L21" s="57">
        <v>0</v>
      </c>
      <c r="M21" s="60">
        <v>0</v>
      </c>
    </row>
    <row r="22" spans="1:13" ht="13.5" customHeight="1">
      <c r="A22" s="70">
        <f>A21+1</f>
        <v>19</v>
      </c>
      <c r="B22" s="39" t="s">
        <v>931</v>
      </c>
      <c r="C22" s="42" t="s">
        <v>159</v>
      </c>
      <c r="D22" s="42" t="s">
        <v>289</v>
      </c>
      <c r="E22" s="42" t="s">
        <v>145</v>
      </c>
      <c r="F22" s="43">
        <v>0.1</v>
      </c>
      <c r="G22" s="201">
        <v>2</v>
      </c>
      <c r="H22" s="42">
        <v>1</v>
      </c>
      <c r="I22" s="57">
        <v>1.1</v>
      </c>
      <c r="J22" s="57">
        <v>0</v>
      </c>
      <c r="K22" s="57">
        <v>0</v>
      </c>
      <c r="L22" s="57">
        <v>0</v>
      </c>
      <c r="M22" s="60">
        <v>0</v>
      </c>
    </row>
    <row r="23" spans="1:13" ht="13.5" customHeight="1">
      <c r="A23" s="375">
        <v>20</v>
      </c>
      <c r="B23" s="93" t="s">
        <v>942</v>
      </c>
      <c r="C23" s="94" t="s">
        <v>929</v>
      </c>
      <c r="D23" s="94" t="s">
        <v>263</v>
      </c>
      <c r="E23" s="94" t="s">
        <v>145</v>
      </c>
      <c r="F23" s="376">
        <v>0.1</v>
      </c>
      <c r="G23" s="270">
        <v>2</v>
      </c>
      <c r="H23" s="94">
        <v>1</v>
      </c>
      <c r="I23" s="262">
        <v>1.1</v>
      </c>
      <c r="J23" s="262">
        <v>0</v>
      </c>
      <c r="K23" s="262">
        <v>0</v>
      </c>
      <c r="L23" s="262">
        <v>0</v>
      </c>
      <c r="M23" s="264">
        <v>0</v>
      </c>
    </row>
    <row r="24" spans="1:13" ht="13.5" customHeight="1">
      <c r="A24" s="70">
        <v>21</v>
      </c>
      <c r="B24" s="39" t="s">
        <v>28</v>
      </c>
      <c r="C24" s="42" t="s">
        <v>146</v>
      </c>
      <c r="D24" s="42" t="s">
        <v>270</v>
      </c>
      <c r="E24" s="42" t="s">
        <v>145</v>
      </c>
      <c r="F24" s="43">
        <v>10</v>
      </c>
      <c r="G24" s="42">
        <v>4</v>
      </c>
      <c r="H24" s="42">
        <v>0</v>
      </c>
      <c r="I24" s="57">
        <f t="shared" si="0"/>
        <v>0</v>
      </c>
      <c r="J24" s="57">
        <v>0</v>
      </c>
      <c r="K24" s="57">
        <v>0</v>
      </c>
      <c r="L24" s="57">
        <f aca="true" t="shared" si="2" ref="L24:L30">IF(G24&lt;=4,IF(H24&gt;=4,IF(K24&lt;=9,K24+1,10),0),IF(H24&gt;=4,IF(K24&lt;=8.5,K24+1.5,10),0))</f>
        <v>0</v>
      </c>
      <c r="M24" s="60">
        <f aca="true" t="shared" si="3" ref="M24:M30">IF(G24&lt;=4,IF(H24&gt;=5,IF(L24&lt;=9,L24+1,10),0),IF(H24&gt;=5,IF(L24&lt;=8.5,L24+1.5,10),0))</f>
        <v>0</v>
      </c>
    </row>
    <row r="25" spans="1:13" ht="13.5" customHeight="1">
      <c r="A25" s="70">
        <f>A24+1</f>
        <v>22</v>
      </c>
      <c r="B25" s="39" t="s">
        <v>504</v>
      </c>
      <c r="C25" s="42" t="s">
        <v>149</v>
      </c>
      <c r="D25" s="42" t="s">
        <v>289</v>
      </c>
      <c r="E25" s="42" t="s">
        <v>145</v>
      </c>
      <c r="F25" s="43">
        <v>4</v>
      </c>
      <c r="G25" s="201">
        <v>2</v>
      </c>
      <c r="H25" s="42">
        <v>0</v>
      </c>
      <c r="I25" s="57">
        <f t="shared" si="0"/>
        <v>0</v>
      </c>
      <c r="J25" s="57">
        <f t="shared" si="1"/>
        <v>0</v>
      </c>
      <c r="K25" s="57">
        <f aca="true" t="shared" si="4" ref="K25:K30">IF(G25&lt;=4,IF(H25&gt;=3,IF(J25&lt;=9,J25+1,10),0),IF(H25&gt;=3,IF(J25&lt;=8.5,J25+1.5,10),0))</f>
        <v>0</v>
      </c>
      <c r="L25" s="57">
        <f t="shared" si="2"/>
        <v>0</v>
      </c>
      <c r="M25" s="60">
        <f t="shared" si="3"/>
        <v>0</v>
      </c>
    </row>
    <row r="26" spans="1:13" ht="13.5" customHeight="1">
      <c r="A26" s="70">
        <f>A25+1</f>
        <v>23</v>
      </c>
      <c r="B26" s="39" t="s">
        <v>515</v>
      </c>
      <c r="C26" s="42" t="s">
        <v>154</v>
      </c>
      <c r="D26" s="42" t="s">
        <v>273</v>
      </c>
      <c r="E26" s="42" t="s">
        <v>145</v>
      </c>
      <c r="F26" s="43">
        <v>4</v>
      </c>
      <c r="G26" s="201">
        <v>2</v>
      </c>
      <c r="H26" s="42">
        <v>0</v>
      </c>
      <c r="I26" s="57">
        <f t="shared" si="0"/>
        <v>0</v>
      </c>
      <c r="J26" s="57">
        <f t="shared" si="1"/>
        <v>0</v>
      </c>
      <c r="K26" s="57">
        <f t="shared" si="4"/>
        <v>0</v>
      </c>
      <c r="L26" s="57">
        <f t="shared" si="2"/>
        <v>0</v>
      </c>
      <c r="M26" s="60">
        <f t="shared" si="3"/>
        <v>0</v>
      </c>
    </row>
    <row r="27" spans="1:13" ht="13.5" customHeight="1">
      <c r="A27" s="29">
        <v>24</v>
      </c>
      <c r="B27" s="39" t="s">
        <v>307</v>
      </c>
      <c r="C27" s="42" t="s">
        <v>167</v>
      </c>
      <c r="D27" s="42" t="s">
        <v>285</v>
      </c>
      <c r="E27" s="42" t="s">
        <v>145</v>
      </c>
      <c r="F27" s="43">
        <v>2.4</v>
      </c>
      <c r="G27" s="201">
        <v>3</v>
      </c>
      <c r="H27" s="42">
        <v>0</v>
      </c>
      <c r="I27" s="57">
        <f t="shared" si="0"/>
        <v>0</v>
      </c>
      <c r="J27" s="57">
        <f t="shared" si="1"/>
        <v>0</v>
      </c>
      <c r="K27" s="57">
        <f t="shared" si="4"/>
        <v>0</v>
      </c>
      <c r="L27" s="57">
        <f t="shared" si="2"/>
        <v>0</v>
      </c>
      <c r="M27" s="60">
        <f t="shared" si="3"/>
        <v>0</v>
      </c>
    </row>
    <row r="28" spans="1:13" ht="13.5" customHeight="1">
      <c r="A28" s="29">
        <f>A27+1</f>
        <v>25</v>
      </c>
      <c r="B28" s="39" t="s">
        <v>332</v>
      </c>
      <c r="C28" s="42" t="s">
        <v>165</v>
      </c>
      <c r="D28" s="42" t="s">
        <v>262</v>
      </c>
      <c r="E28" s="42" t="s">
        <v>145</v>
      </c>
      <c r="F28" s="43">
        <v>2.3</v>
      </c>
      <c r="G28" s="201">
        <v>3</v>
      </c>
      <c r="H28" s="42">
        <v>0</v>
      </c>
      <c r="I28" s="57">
        <f t="shared" si="0"/>
        <v>0</v>
      </c>
      <c r="J28" s="57">
        <f t="shared" si="1"/>
        <v>0</v>
      </c>
      <c r="K28" s="57">
        <f t="shared" si="4"/>
        <v>0</v>
      </c>
      <c r="L28" s="57">
        <f t="shared" si="2"/>
        <v>0</v>
      </c>
      <c r="M28" s="60">
        <f t="shared" si="3"/>
        <v>0</v>
      </c>
    </row>
    <row r="29" spans="1:13" ht="13.5" customHeight="1">
      <c r="A29" s="70">
        <f>A28+1</f>
        <v>26</v>
      </c>
      <c r="B29" s="39" t="s">
        <v>104</v>
      </c>
      <c r="C29" s="42" t="s">
        <v>147</v>
      </c>
      <c r="D29" s="42" t="s">
        <v>266</v>
      </c>
      <c r="E29" s="42" t="s">
        <v>145</v>
      </c>
      <c r="F29" s="43">
        <v>1.3</v>
      </c>
      <c r="G29" s="201">
        <v>2</v>
      </c>
      <c r="H29" s="42">
        <v>0</v>
      </c>
      <c r="I29" s="57">
        <f t="shared" si="0"/>
        <v>0</v>
      </c>
      <c r="J29" s="57">
        <f t="shared" si="1"/>
        <v>0</v>
      </c>
      <c r="K29" s="57">
        <f t="shared" si="4"/>
        <v>0</v>
      </c>
      <c r="L29" s="57">
        <f t="shared" si="2"/>
        <v>0</v>
      </c>
      <c r="M29" s="60">
        <f t="shared" si="3"/>
        <v>0</v>
      </c>
    </row>
    <row r="30" spans="1:13" ht="13.5" customHeight="1" thickBot="1">
      <c r="A30" s="377">
        <f>A29+1</f>
        <v>27</v>
      </c>
      <c r="B30" s="90" t="s">
        <v>131</v>
      </c>
      <c r="C30" s="91" t="s">
        <v>149</v>
      </c>
      <c r="D30" s="91" t="s">
        <v>271</v>
      </c>
      <c r="E30" s="91" t="s">
        <v>145</v>
      </c>
      <c r="F30" s="95">
        <v>1.1</v>
      </c>
      <c r="G30" s="358">
        <v>2</v>
      </c>
      <c r="H30" s="91">
        <v>0</v>
      </c>
      <c r="I30" s="365">
        <f t="shared" si="0"/>
        <v>0</v>
      </c>
      <c r="J30" s="365">
        <f t="shared" si="1"/>
        <v>0</v>
      </c>
      <c r="K30" s="365">
        <f t="shared" si="4"/>
        <v>0</v>
      </c>
      <c r="L30" s="365">
        <f t="shared" si="2"/>
        <v>0</v>
      </c>
      <c r="M30" s="404">
        <f t="shared" si="3"/>
        <v>0</v>
      </c>
    </row>
    <row r="31" spans="1:13" ht="13.5" customHeight="1">
      <c r="A31" s="281">
        <v>28</v>
      </c>
      <c r="B31" s="282" t="s">
        <v>14</v>
      </c>
      <c r="C31" s="283" t="s">
        <v>153</v>
      </c>
      <c r="D31" s="283" t="s">
        <v>323</v>
      </c>
      <c r="E31" s="283" t="s">
        <v>657</v>
      </c>
      <c r="F31" s="335">
        <v>1</v>
      </c>
      <c r="G31" s="284"/>
      <c r="H31" s="283" t="s">
        <v>1008</v>
      </c>
      <c r="I31" s="273"/>
      <c r="J31" s="273"/>
      <c r="K31" s="273"/>
      <c r="L31" s="273"/>
      <c r="M31" s="274"/>
    </row>
    <row r="32" spans="1:13" ht="13.5" customHeight="1">
      <c r="A32" s="275">
        <f>A31+1</f>
        <v>29</v>
      </c>
      <c r="B32" s="276" t="s">
        <v>15</v>
      </c>
      <c r="C32" s="277" t="s">
        <v>159</v>
      </c>
      <c r="D32" s="277" t="s">
        <v>650</v>
      </c>
      <c r="E32" s="277" t="s">
        <v>657</v>
      </c>
      <c r="F32" s="333">
        <v>0.6</v>
      </c>
      <c r="G32" s="278"/>
      <c r="H32" s="277" t="s">
        <v>1008</v>
      </c>
      <c r="I32" s="279"/>
      <c r="J32" s="279"/>
      <c r="K32" s="279"/>
      <c r="L32" s="279"/>
      <c r="M32" s="280"/>
    </row>
    <row r="33" spans="1:13" ht="13.5" customHeight="1">
      <c r="A33" s="275">
        <f>A32+1</f>
        <v>30</v>
      </c>
      <c r="B33" s="276" t="s">
        <v>16</v>
      </c>
      <c r="C33" s="277" t="s">
        <v>156</v>
      </c>
      <c r="D33" s="277" t="s">
        <v>277</v>
      </c>
      <c r="E33" s="277" t="s">
        <v>657</v>
      </c>
      <c r="F33" s="333">
        <v>0.4</v>
      </c>
      <c r="G33" s="278"/>
      <c r="H33" s="277" t="s">
        <v>1008</v>
      </c>
      <c r="I33" s="279"/>
      <c r="J33" s="279"/>
      <c r="K33" s="279"/>
      <c r="L33" s="279"/>
      <c r="M33" s="280"/>
    </row>
    <row r="34" spans="1:13" ht="13.5" customHeight="1">
      <c r="A34" s="275">
        <v>31</v>
      </c>
      <c r="B34" s="276" t="s">
        <v>17</v>
      </c>
      <c r="C34" s="277" t="s">
        <v>154</v>
      </c>
      <c r="D34" s="277" t="s">
        <v>682</v>
      </c>
      <c r="E34" s="277" t="s">
        <v>657</v>
      </c>
      <c r="F34" s="333">
        <v>0.1</v>
      </c>
      <c r="G34" s="278"/>
      <c r="H34" s="277" t="s">
        <v>1008</v>
      </c>
      <c r="I34" s="279"/>
      <c r="J34" s="279"/>
      <c r="K34" s="279"/>
      <c r="L34" s="279"/>
      <c r="M34" s="280"/>
    </row>
    <row r="35" spans="1:13" ht="13.5" customHeight="1">
      <c r="A35" s="275">
        <f>A34+1</f>
        <v>32</v>
      </c>
      <c r="B35" s="276" t="s">
        <v>18</v>
      </c>
      <c r="C35" s="277" t="s">
        <v>155</v>
      </c>
      <c r="D35" s="277" t="s">
        <v>19</v>
      </c>
      <c r="E35" s="277" t="s">
        <v>657</v>
      </c>
      <c r="F35" s="333">
        <v>0.1</v>
      </c>
      <c r="G35" s="278"/>
      <c r="H35" s="277" t="s">
        <v>1008</v>
      </c>
      <c r="I35" s="279"/>
      <c r="J35" s="279"/>
      <c r="K35" s="279"/>
      <c r="L35" s="279"/>
      <c r="M35" s="280"/>
    </row>
    <row r="36" spans="1:13" ht="13.5" customHeight="1">
      <c r="A36" s="275">
        <f>A35+1</f>
        <v>33</v>
      </c>
      <c r="B36" s="276" t="s">
        <v>20</v>
      </c>
      <c r="C36" s="277" t="s">
        <v>157</v>
      </c>
      <c r="D36" s="277" t="s">
        <v>675</v>
      </c>
      <c r="E36" s="277" t="s">
        <v>657</v>
      </c>
      <c r="F36" s="333">
        <v>0.1</v>
      </c>
      <c r="G36" s="278"/>
      <c r="H36" s="277" t="s">
        <v>1008</v>
      </c>
      <c r="I36" s="279"/>
      <c r="J36" s="279"/>
      <c r="K36" s="279"/>
      <c r="L36" s="279"/>
      <c r="M36" s="280"/>
    </row>
    <row r="37" spans="1:13" ht="13.5" customHeight="1" thickBot="1">
      <c r="A37" s="405">
        <f>A36+1</f>
        <v>34</v>
      </c>
      <c r="B37" s="406" t="s">
        <v>21</v>
      </c>
      <c r="C37" s="407" t="s">
        <v>158</v>
      </c>
      <c r="D37" s="407" t="s">
        <v>653</v>
      </c>
      <c r="E37" s="407" t="s">
        <v>657</v>
      </c>
      <c r="F37" s="408">
        <v>0.1</v>
      </c>
      <c r="G37" s="409"/>
      <c r="H37" s="407" t="s">
        <v>1008</v>
      </c>
      <c r="I37" s="410"/>
      <c r="J37" s="410"/>
      <c r="K37" s="410"/>
      <c r="L37" s="410"/>
      <c r="M37" s="411"/>
    </row>
    <row r="38" spans="1:13" ht="13.5" customHeight="1">
      <c r="A38" s="412">
        <f aca="true" t="shared" si="5" ref="A38:A53">A37+1</f>
        <v>35</v>
      </c>
      <c r="B38" s="413" t="s">
        <v>181</v>
      </c>
      <c r="C38" s="302" t="s">
        <v>156</v>
      </c>
      <c r="D38" s="302" t="s">
        <v>269</v>
      </c>
      <c r="E38" s="302" t="s">
        <v>61</v>
      </c>
      <c r="F38" s="311">
        <v>5</v>
      </c>
      <c r="G38" s="414"/>
      <c r="H38" s="302"/>
      <c r="I38" s="318"/>
      <c r="J38" s="318"/>
      <c r="K38" s="318"/>
      <c r="L38" s="318"/>
      <c r="M38" s="415"/>
    </row>
    <row r="39" spans="1:13" ht="13.5" customHeight="1">
      <c r="A39" s="320">
        <f t="shared" si="5"/>
        <v>36</v>
      </c>
      <c r="B39" s="416" t="s">
        <v>1285</v>
      </c>
      <c r="C39" s="138" t="s">
        <v>157</v>
      </c>
      <c r="D39" s="138" t="s">
        <v>644</v>
      </c>
      <c r="E39" s="138" t="s">
        <v>61</v>
      </c>
      <c r="F39" s="331">
        <v>4</v>
      </c>
      <c r="G39" s="417"/>
      <c r="H39" s="138"/>
      <c r="I39" s="342"/>
      <c r="J39" s="342"/>
      <c r="K39" s="342"/>
      <c r="L39" s="342"/>
      <c r="M39" s="418"/>
    </row>
    <row r="40" spans="1:13" ht="13.5" customHeight="1">
      <c r="A40" s="320">
        <f t="shared" si="5"/>
        <v>37</v>
      </c>
      <c r="B40" s="416" t="s">
        <v>1344</v>
      </c>
      <c r="C40" s="138" t="s">
        <v>149</v>
      </c>
      <c r="D40" s="138" t="s">
        <v>279</v>
      </c>
      <c r="E40" s="138" t="s">
        <v>61</v>
      </c>
      <c r="F40" s="331">
        <v>1</v>
      </c>
      <c r="G40" s="419"/>
      <c r="H40" s="419"/>
      <c r="I40" s="419"/>
      <c r="J40" s="419"/>
      <c r="K40" s="419"/>
      <c r="L40" s="419"/>
      <c r="M40" s="420"/>
    </row>
    <row r="41" spans="1:13" ht="13.5" customHeight="1">
      <c r="A41" s="320">
        <f t="shared" si="5"/>
        <v>38</v>
      </c>
      <c r="B41" s="416" t="s">
        <v>1360</v>
      </c>
      <c r="C41" s="138" t="s">
        <v>155</v>
      </c>
      <c r="D41" s="138" t="s">
        <v>662</v>
      </c>
      <c r="E41" s="138" t="s">
        <v>61</v>
      </c>
      <c r="F41" s="331">
        <v>1</v>
      </c>
      <c r="G41" s="419"/>
      <c r="H41" s="419"/>
      <c r="I41" s="419"/>
      <c r="J41" s="419"/>
      <c r="K41" s="419"/>
      <c r="L41" s="419"/>
      <c r="M41" s="420"/>
    </row>
    <row r="42" spans="1:13" ht="13.5" customHeight="1">
      <c r="A42" s="320">
        <f>A41+1</f>
        <v>39</v>
      </c>
      <c r="B42" s="416" t="s">
        <v>1366</v>
      </c>
      <c r="C42" s="138" t="s">
        <v>167</v>
      </c>
      <c r="D42" s="138" t="s">
        <v>268</v>
      </c>
      <c r="E42" s="138" t="s">
        <v>61</v>
      </c>
      <c r="F42" s="331">
        <v>1</v>
      </c>
      <c r="G42" s="419"/>
      <c r="H42" s="419"/>
      <c r="I42" s="419"/>
      <c r="J42" s="419"/>
      <c r="K42" s="419"/>
      <c r="L42" s="419"/>
      <c r="M42" s="420"/>
    </row>
    <row r="43" spans="1:13" ht="13.5" customHeight="1">
      <c r="A43" s="320">
        <f>A42+1</f>
        <v>40</v>
      </c>
      <c r="B43" s="416" t="s">
        <v>1367</v>
      </c>
      <c r="C43" s="138" t="s">
        <v>159</v>
      </c>
      <c r="D43" s="138" t="s">
        <v>62</v>
      </c>
      <c r="E43" s="138" t="s">
        <v>61</v>
      </c>
      <c r="F43" s="331">
        <v>1</v>
      </c>
      <c r="G43" s="419"/>
      <c r="H43" s="419"/>
      <c r="I43" s="419"/>
      <c r="J43" s="419"/>
      <c r="K43" s="419"/>
      <c r="L43" s="419"/>
      <c r="M43" s="420"/>
    </row>
    <row r="44" spans="1:13" ht="13.5" customHeight="1">
      <c r="A44" s="320">
        <f>A43+1</f>
        <v>41</v>
      </c>
      <c r="B44" s="416" t="s">
        <v>1368</v>
      </c>
      <c r="C44" s="138" t="s">
        <v>146</v>
      </c>
      <c r="D44" s="138" t="s">
        <v>62</v>
      </c>
      <c r="E44" s="138" t="s">
        <v>61</v>
      </c>
      <c r="F44" s="331">
        <v>0.5</v>
      </c>
      <c r="G44" s="419"/>
      <c r="H44" s="419"/>
      <c r="I44" s="419"/>
      <c r="J44" s="419"/>
      <c r="K44" s="419"/>
      <c r="L44" s="419"/>
      <c r="M44" s="420"/>
    </row>
    <row r="45" spans="1:13" ht="13.5" customHeight="1">
      <c r="A45" s="320">
        <f>A44+1</f>
        <v>42</v>
      </c>
      <c r="B45" s="416" t="s">
        <v>1390</v>
      </c>
      <c r="C45" s="138" t="s">
        <v>160</v>
      </c>
      <c r="D45" s="138" t="s">
        <v>678</v>
      </c>
      <c r="E45" s="138" t="s">
        <v>61</v>
      </c>
      <c r="F45" s="331">
        <v>0.5</v>
      </c>
      <c r="G45" s="419"/>
      <c r="H45" s="419"/>
      <c r="I45" s="419"/>
      <c r="J45" s="419"/>
      <c r="K45" s="419"/>
      <c r="L45" s="419"/>
      <c r="M45" s="420"/>
    </row>
    <row r="46" spans="1:13" ht="13.5" customHeight="1">
      <c r="A46" s="320">
        <f t="shared" si="5"/>
        <v>43</v>
      </c>
      <c r="B46" s="416" t="s">
        <v>1398</v>
      </c>
      <c r="C46" s="138" t="s">
        <v>169</v>
      </c>
      <c r="D46" s="138" t="s">
        <v>637</v>
      </c>
      <c r="E46" s="138" t="s">
        <v>61</v>
      </c>
      <c r="F46" s="331">
        <v>0.5</v>
      </c>
      <c r="G46" s="419"/>
      <c r="H46" s="419"/>
      <c r="I46" s="419"/>
      <c r="J46" s="419"/>
      <c r="K46" s="419"/>
      <c r="L46" s="419"/>
      <c r="M46" s="420"/>
    </row>
    <row r="47" spans="1:13" ht="13.5" customHeight="1">
      <c r="A47" s="320">
        <f t="shared" si="5"/>
        <v>44</v>
      </c>
      <c r="B47" s="416" t="s">
        <v>1407</v>
      </c>
      <c r="C47" s="138" t="s">
        <v>149</v>
      </c>
      <c r="D47" s="138" t="s">
        <v>290</v>
      </c>
      <c r="E47" s="138" t="s">
        <v>61</v>
      </c>
      <c r="F47" s="331">
        <v>0.5</v>
      </c>
      <c r="G47" s="419"/>
      <c r="H47" s="419"/>
      <c r="I47" s="419"/>
      <c r="J47" s="419"/>
      <c r="K47" s="419"/>
      <c r="L47" s="419"/>
      <c r="M47" s="420"/>
    </row>
    <row r="48" spans="1:13" ht="13.5" customHeight="1">
      <c r="A48" s="320">
        <f t="shared" si="5"/>
        <v>45</v>
      </c>
      <c r="B48" s="416" t="s">
        <v>1408</v>
      </c>
      <c r="C48" s="138" t="s">
        <v>157</v>
      </c>
      <c r="D48" s="138" t="s">
        <v>323</v>
      </c>
      <c r="E48" s="138" t="s">
        <v>61</v>
      </c>
      <c r="F48" s="331">
        <v>0.5</v>
      </c>
      <c r="G48" s="419"/>
      <c r="H48" s="419"/>
      <c r="I48" s="419"/>
      <c r="J48" s="419"/>
      <c r="K48" s="419"/>
      <c r="L48" s="419"/>
      <c r="M48" s="420"/>
    </row>
    <row r="49" spans="1:13" ht="13.5" customHeight="1">
      <c r="A49" s="320">
        <f t="shared" si="5"/>
        <v>46</v>
      </c>
      <c r="B49" s="416" t="s">
        <v>1424</v>
      </c>
      <c r="C49" s="138" t="s">
        <v>155</v>
      </c>
      <c r="D49" s="138" t="s">
        <v>22</v>
      </c>
      <c r="E49" s="138" t="s">
        <v>61</v>
      </c>
      <c r="F49" s="331">
        <v>0.3</v>
      </c>
      <c r="G49" s="419"/>
      <c r="H49" s="419"/>
      <c r="I49" s="419"/>
      <c r="J49" s="419"/>
      <c r="K49" s="419"/>
      <c r="L49" s="419"/>
      <c r="M49" s="420"/>
    </row>
    <row r="50" spans="1:13" ht="12.75">
      <c r="A50" s="320">
        <f t="shared" si="5"/>
        <v>47</v>
      </c>
      <c r="B50" s="416" t="s">
        <v>1433</v>
      </c>
      <c r="C50" s="138" t="s">
        <v>144</v>
      </c>
      <c r="D50" s="138" t="s">
        <v>651</v>
      </c>
      <c r="E50" s="138" t="s">
        <v>61</v>
      </c>
      <c r="F50" s="331">
        <v>0.3</v>
      </c>
      <c r="G50" s="419"/>
      <c r="H50" s="419"/>
      <c r="I50" s="419"/>
      <c r="J50" s="419"/>
      <c r="K50" s="419"/>
      <c r="L50" s="419"/>
      <c r="M50" s="420"/>
    </row>
    <row r="51" spans="1:13" ht="12.75">
      <c r="A51" s="320">
        <f t="shared" si="5"/>
        <v>48</v>
      </c>
      <c r="B51" s="416" t="s">
        <v>1443</v>
      </c>
      <c r="C51" s="138" t="s">
        <v>1403</v>
      </c>
      <c r="D51" s="138" t="s">
        <v>298</v>
      </c>
      <c r="E51" s="138" t="s">
        <v>61</v>
      </c>
      <c r="F51" s="331">
        <v>0.3</v>
      </c>
      <c r="G51" s="419"/>
      <c r="H51" s="419"/>
      <c r="I51" s="419"/>
      <c r="J51" s="419"/>
      <c r="K51" s="419"/>
      <c r="L51" s="419"/>
      <c r="M51" s="420"/>
    </row>
    <row r="52" spans="1:13" ht="13.5" customHeight="1">
      <c r="A52" s="320">
        <f t="shared" si="5"/>
        <v>49</v>
      </c>
      <c r="B52" s="416" t="s">
        <v>1444</v>
      </c>
      <c r="C52" s="138" t="s">
        <v>167</v>
      </c>
      <c r="D52" s="138" t="s">
        <v>644</v>
      </c>
      <c r="E52" s="138" t="s">
        <v>61</v>
      </c>
      <c r="F52" s="331">
        <v>0.3</v>
      </c>
      <c r="G52" s="417"/>
      <c r="H52" s="138"/>
      <c r="I52" s="342"/>
      <c r="J52" s="342"/>
      <c r="K52" s="342"/>
      <c r="L52" s="342"/>
      <c r="M52" s="418"/>
    </row>
    <row r="53" spans="1:13" ht="13.5" customHeight="1" thickBot="1">
      <c r="A53" s="421">
        <f t="shared" si="5"/>
        <v>50</v>
      </c>
      <c r="B53" s="422" t="s">
        <v>1445</v>
      </c>
      <c r="C53" s="307" t="s">
        <v>144</v>
      </c>
      <c r="D53" s="307" t="s">
        <v>653</v>
      </c>
      <c r="E53" s="307" t="s">
        <v>61</v>
      </c>
      <c r="F53" s="423">
        <v>0.3</v>
      </c>
      <c r="G53" s="424"/>
      <c r="H53" s="307"/>
      <c r="I53" s="425"/>
      <c r="J53" s="425"/>
      <c r="K53" s="425"/>
      <c r="L53" s="425"/>
      <c r="M53" s="426"/>
    </row>
    <row r="54" spans="1:13" ht="13.5" customHeight="1" thickBot="1">
      <c r="A54" s="23"/>
      <c r="B54" s="62" t="s">
        <v>50</v>
      </c>
      <c r="C54" s="63"/>
      <c r="D54" s="63"/>
      <c r="E54" s="63"/>
      <c r="F54" s="64">
        <f>SUM(F4:F53)</f>
        <v>82.99999999999996</v>
      </c>
      <c r="G54" s="64"/>
      <c r="H54" s="64"/>
      <c r="I54" s="64">
        <f>SUM(I4:I53)</f>
        <v>58.00000000000001</v>
      </c>
      <c r="J54" s="64">
        <f>SUM(J4:J53)</f>
        <v>53.6</v>
      </c>
      <c r="K54" s="64">
        <f>SUM(K4:K53)</f>
        <v>24.3</v>
      </c>
      <c r="L54" s="64">
        <f>SUM(L4:L53)</f>
        <v>14.1</v>
      </c>
      <c r="M54" s="65">
        <f>SUM(M4:M53)</f>
        <v>0</v>
      </c>
    </row>
    <row r="55" spans="1:13" ht="13.5" customHeight="1" thickBot="1">
      <c r="A55" s="80"/>
      <c r="B55" s="81" t="s">
        <v>990</v>
      </c>
      <c r="C55" s="82"/>
      <c r="D55" s="82"/>
      <c r="E55" s="82"/>
      <c r="F55" s="83"/>
      <c r="G55" s="82"/>
      <c r="H55" s="82"/>
      <c r="I55" s="83"/>
      <c r="J55" s="84"/>
      <c r="K55" s="84"/>
      <c r="L55" s="84"/>
      <c r="M55" s="85"/>
    </row>
    <row r="56" spans="1:13" ht="13.5" customHeight="1" thickBot="1">
      <c r="A56" s="10"/>
      <c r="B56" s="11" t="s">
        <v>49</v>
      </c>
      <c r="C56" s="12"/>
      <c r="D56" s="12"/>
      <c r="E56" s="12"/>
      <c r="F56" s="64">
        <f>83-SUM(F54:F55)</f>
        <v>0</v>
      </c>
      <c r="G56" s="12"/>
      <c r="H56" s="12"/>
      <c r="I56" s="13"/>
      <c r="J56" s="24"/>
      <c r="K56" s="24"/>
      <c r="L56" s="24"/>
      <c r="M56" s="25"/>
    </row>
    <row r="57" spans="1:11" ht="13.5" customHeight="1">
      <c r="A57" s="8"/>
      <c r="B57" s="4"/>
      <c r="C57" s="3"/>
      <c r="D57" s="3"/>
      <c r="E57" s="3"/>
      <c r="F57" s="9"/>
      <c r="G57" s="3"/>
      <c r="H57" s="3"/>
      <c r="I57" s="9"/>
      <c r="J57" s="9"/>
      <c r="K57" s="15"/>
    </row>
    <row r="58" ht="13.5" customHeight="1"/>
    <row r="59" spans="2:13" ht="13.5" thickBot="1">
      <c r="B59" s="15" t="s">
        <v>1267</v>
      </c>
      <c r="F59" s="182"/>
      <c r="G59" s="16"/>
      <c r="H59" s="16"/>
      <c r="I59" s="16"/>
      <c r="J59" s="16"/>
      <c r="K59" s="16"/>
      <c r="L59" s="16"/>
      <c r="M59" s="16"/>
    </row>
    <row r="60" spans="2:13" ht="12.75">
      <c r="B60" s="551" t="s">
        <v>1125</v>
      </c>
      <c r="C60" s="569" t="s">
        <v>151</v>
      </c>
      <c r="D60" s="569" t="s">
        <v>665</v>
      </c>
      <c r="E60" s="569" t="s">
        <v>1266</v>
      </c>
      <c r="F60" s="552">
        <v>1</v>
      </c>
      <c r="G60" s="552"/>
      <c r="H60" s="552"/>
      <c r="I60" s="552"/>
      <c r="J60" s="552"/>
      <c r="K60" s="552"/>
      <c r="L60" s="552"/>
      <c r="M60" s="553"/>
    </row>
    <row r="61" spans="2:13" ht="12.75">
      <c r="B61" s="554" t="s">
        <v>1126</v>
      </c>
      <c r="C61" s="568" t="s">
        <v>146</v>
      </c>
      <c r="D61" s="568" t="s">
        <v>683</v>
      </c>
      <c r="E61" s="568" t="s">
        <v>1266</v>
      </c>
      <c r="F61" s="550">
        <v>0.6</v>
      </c>
      <c r="G61" s="550"/>
      <c r="H61" s="550"/>
      <c r="I61" s="550"/>
      <c r="J61" s="550"/>
      <c r="K61" s="550"/>
      <c r="L61" s="550"/>
      <c r="M61" s="555"/>
    </row>
    <row r="62" spans="2:13" ht="12.75">
      <c r="B62" s="554" t="s">
        <v>1127</v>
      </c>
      <c r="C62" s="568" t="s">
        <v>146</v>
      </c>
      <c r="D62" s="568" t="s">
        <v>650</v>
      </c>
      <c r="E62" s="568" t="s">
        <v>1266</v>
      </c>
      <c r="F62" s="550">
        <v>0.4</v>
      </c>
      <c r="G62" s="550"/>
      <c r="H62" s="550"/>
      <c r="I62" s="550"/>
      <c r="J62" s="550"/>
      <c r="K62" s="550"/>
      <c r="L62" s="550"/>
      <c r="M62" s="555"/>
    </row>
    <row r="63" spans="2:13" ht="12.75">
      <c r="B63" s="554" t="s">
        <v>1128</v>
      </c>
      <c r="C63" s="568" t="s">
        <v>150</v>
      </c>
      <c r="D63" s="568" t="s">
        <v>683</v>
      </c>
      <c r="E63" s="568" t="s">
        <v>1266</v>
      </c>
      <c r="F63" s="550">
        <v>0.3</v>
      </c>
      <c r="G63" s="550"/>
      <c r="H63" s="550"/>
      <c r="I63" s="550"/>
      <c r="J63" s="550"/>
      <c r="K63" s="550"/>
      <c r="L63" s="550"/>
      <c r="M63" s="555"/>
    </row>
    <row r="64" spans="2:13" ht="12.75">
      <c r="B64" s="554" t="s">
        <v>1129</v>
      </c>
      <c r="C64" s="568" t="s">
        <v>157</v>
      </c>
      <c r="D64" s="568" t="s">
        <v>277</v>
      </c>
      <c r="E64" s="568" t="s">
        <v>1266</v>
      </c>
      <c r="F64" s="550">
        <v>0.2</v>
      </c>
      <c r="G64" s="550"/>
      <c r="H64" s="550"/>
      <c r="I64" s="550"/>
      <c r="J64" s="550"/>
      <c r="K64" s="550"/>
      <c r="L64" s="550"/>
      <c r="M64" s="555"/>
    </row>
    <row r="65" spans="2:13" ht="12.75">
      <c r="B65" s="554" t="s">
        <v>1130</v>
      </c>
      <c r="C65" s="568" t="s">
        <v>157</v>
      </c>
      <c r="D65" s="568" t="s">
        <v>675</v>
      </c>
      <c r="E65" s="568" t="s">
        <v>1266</v>
      </c>
      <c r="F65" s="550">
        <v>0.1</v>
      </c>
      <c r="G65" s="550"/>
      <c r="H65" s="550"/>
      <c r="I65" s="550"/>
      <c r="J65" s="550"/>
      <c r="K65" s="550"/>
      <c r="L65" s="550"/>
      <c r="M65" s="555"/>
    </row>
    <row r="66" spans="2:13" ht="12.75">
      <c r="B66" s="554" t="s">
        <v>1131</v>
      </c>
      <c r="C66" s="568" t="s">
        <v>153</v>
      </c>
      <c r="D66" s="568" t="s">
        <v>662</v>
      </c>
      <c r="E66" s="568" t="s">
        <v>1266</v>
      </c>
      <c r="F66" s="550">
        <v>0.1</v>
      </c>
      <c r="G66" s="550"/>
      <c r="H66" s="550"/>
      <c r="I66" s="550"/>
      <c r="J66" s="550"/>
      <c r="K66" s="550"/>
      <c r="L66" s="550"/>
      <c r="M66" s="555"/>
    </row>
    <row r="67" spans="2:13" ht="12.75">
      <c r="B67" s="554" t="s">
        <v>1132</v>
      </c>
      <c r="C67" s="568" t="s">
        <v>151</v>
      </c>
      <c r="D67" s="568" t="s">
        <v>654</v>
      </c>
      <c r="E67" s="568" t="s">
        <v>1266</v>
      </c>
      <c r="F67" s="550">
        <v>0.1</v>
      </c>
      <c r="G67" s="550"/>
      <c r="H67" s="550"/>
      <c r="I67" s="550"/>
      <c r="J67" s="550"/>
      <c r="K67" s="550"/>
      <c r="L67" s="550"/>
      <c r="M67" s="555"/>
    </row>
    <row r="68" spans="2:13" ht="12.75">
      <c r="B68" s="554" t="s">
        <v>1133</v>
      </c>
      <c r="C68" s="568" t="s">
        <v>160</v>
      </c>
      <c r="D68" s="568" t="s">
        <v>292</v>
      </c>
      <c r="E68" s="568" t="s">
        <v>1266</v>
      </c>
      <c r="F68" s="550">
        <v>0.1</v>
      </c>
      <c r="G68" s="550"/>
      <c r="H68" s="550"/>
      <c r="I68" s="550"/>
      <c r="J68" s="550"/>
      <c r="K68" s="550"/>
      <c r="L68" s="550"/>
      <c r="M68" s="555"/>
    </row>
    <row r="69" spans="2:13" ht="13.5" thickBot="1">
      <c r="B69" s="556" t="s">
        <v>1134</v>
      </c>
      <c r="C69" s="570" t="s">
        <v>151</v>
      </c>
      <c r="D69" s="570" t="s">
        <v>282</v>
      </c>
      <c r="E69" s="570" t="s">
        <v>1266</v>
      </c>
      <c r="F69" s="557">
        <v>0.1</v>
      </c>
      <c r="G69" s="557"/>
      <c r="H69" s="557"/>
      <c r="I69" s="557"/>
      <c r="J69" s="557"/>
      <c r="K69" s="557"/>
      <c r="L69" s="557"/>
      <c r="M69" s="558"/>
    </row>
  </sheetData>
  <hyperlinks>
    <hyperlink ref="B9" r:id="rId1" display="http://www.nfl.com/draft/profiles/2005/williamson_troy"/>
    <hyperlink ref="B10" r:id="rId2" display="http://www.nfl.com/draft/profiles/2005/spears_marcus"/>
    <hyperlink ref="B11" r:id="rId3" display="http://www.nfl.com/draft/profiles/2005/tatupu_lofa"/>
    <hyperlink ref="B29" r:id="rId4" display="http://www.nfl.com/draft/profiles/2005/terry_adam"/>
    <hyperlink ref="B30" r:id="rId5" display="http://www.nfl.com/draft/profiles/2005/starks_scott"/>
    <hyperlink ref="B12" r:id="rId6" display="http://www.nfl.com/draft/profiles/2005/rhodes_kerry"/>
    <hyperlink ref="D2" r:id="rId7" display="mailto:Pete1028@bellatlantic.net"/>
  </hyperlinks>
  <printOptions/>
  <pageMargins left="0.75" right="0.75" top="1" bottom="1" header="0.5" footer="0.5"/>
  <pageSetup horizontalDpi="600" verticalDpi="600" orientation="portrait" r:id="rId8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/>
  </sheetPr>
  <dimension ref="A1:M66"/>
  <sheetViews>
    <sheetView workbookViewId="0" topLeftCell="A28">
      <selection activeCell="D47" sqref="D47"/>
    </sheetView>
  </sheetViews>
  <sheetFormatPr defaultColWidth="9.140625" defaultRowHeight="12.75"/>
  <cols>
    <col min="1" max="1" width="7.421875" style="0" bestFit="1" customWidth="1"/>
    <col min="2" max="2" width="23.28125" style="0" customWidth="1"/>
    <col min="3" max="3" width="8.28125" style="16" bestFit="1" customWidth="1"/>
    <col min="4" max="4" width="6.140625" style="16" bestFit="1" customWidth="1"/>
    <col min="5" max="5" width="12.7109375" style="0" customWidth="1"/>
    <col min="6" max="6" width="9.28125" style="0" bestFit="1" customWidth="1"/>
    <col min="7" max="7" width="8.57421875" style="16" bestFit="1" customWidth="1"/>
    <col min="8" max="8" width="13.57421875" style="0" bestFit="1" customWidth="1"/>
    <col min="9" max="13" width="8.7109375" style="0" customWidth="1"/>
    <col min="14" max="14" width="13.57421875" style="0" bestFit="1" customWidth="1"/>
    <col min="15" max="15" width="9.00390625" style="0" bestFit="1" customWidth="1"/>
  </cols>
  <sheetData>
    <row r="1" spans="1:13" ht="20.25">
      <c r="A1" s="18"/>
      <c r="B1" s="640" t="s">
        <v>642</v>
      </c>
      <c r="C1" s="640"/>
      <c r="D1" s="640"/>
      <c r="E1" s="640"/>
      <c r="F1" s="640"/>
      <c r="G1" s="18"/>
      <c r="H1" s="18"/>
      <c r="I1" s="18"/>
      <c r="J1" s="18"/>
      <c r="K1" s="18"/>
      <c r="L1" s="16"/>
      <c r="M1" s="16"/>
    </row>
    <row r="2" spans="1:13" s="120" customFormat="1" ht="12.75">
      <c r="A2" s="117"/>
      <c r="B2" s="118" t="s">
        <v>360</v>
      </c>
      <c r="C2" s="117"/>
      <c r="D2" s="211" t="s">
        <v>361</v>
      </c>
      <c r="E2" s="117"/>
      <c r="F2" s="117"/>
      <c r="G2" s="8" t="s">
        <v>362</v>
      </c>
      <c r="H2" s="117"/>
      <c r="I2" s="122"/>
      <c r="J2" s="122"/>
      <c r="K2" s="122"/>
      <c r="L2" s="122"/>
      <c r="M2" s="121"/>
    </row>
    <row r="3" spans="1:13" ht="26.25" thickBot="1">
      <c r="A3" s="3"/>
      <c r="B3" s="21" t="s">
        <v>139</v>
      </c>
      <c r="C3" s="3" t="s">
        <v>140</v>
      </c>
      <c r="D3" s="3" t="s">
        <v>260</v>
      </c>
      <c r="E3" s="3" t="s">
        <v>141</v>
      </c>
      <c r="F3" s="141" t="s">
        <v>632</v>
      </c>
      <c r="G3" s="3" t="s">
        <v>142</v>
      </c>
      <c r="H3" s="3" t="s">
        <v>143</v>
      </c>
      <c r="I3" s="3">
        <v>2008</v>
      </c>
      <c r="J3" s="3">
        <f>I3+1</f>
        <v>2009</v>
      </c>
      <c r="K3" s="3">
        <f>J3+1</f>
        <v>2010</v>
      </c>
      <c r="L3" s="3">
        <f>K3+1</f>
        <v>2011</v>
      </c>
      <c r="M3" s="3">
        <f>L3+1</f>
        <v>2012</v>
      </c>
    </row>
    <row r="4" spans="1:13" ht="13.5" customHeight="1">
      <c r="A4" s="5">
        <v>1</v>
      </c>
      <c r="B4" s="38" t="s">
        <v>227</v>
      </c>
      <c r="C4" s="40" t="s">
        <v>144</v>
      </c>
      <c r="D4" s="40" t="s">
        <v>267</v>
      </c>
      <c r="E4" s="40" t="s">
        <v>145</v>
      </c>
      <c r="F4" s="41">
        <v>10</v>
      </c>
      <c r="G4" s="40">
        <v>10</v>
      </c>
      <c r="H4" s="40">
        <v>3</v>
      </c>
      <c r="I4" s="50">
        <f>IF(G4&lt;=4,IF(H4&gt;=1,IF(F4&lt;=9,F4+1,10),0),IF(H4&gt;=1,IF(F4&lt;=8.5,F4+1.5,10),0))</f>
        <v>10</v>
      </c>
      <c r="J4" s="50">
        <f>IF(G4&lt;=4,IF(H4&gt;=2,IF(I4&lt;=9,I4+1,10),0),IF(H4&gt;=2,IF(I4&lt;=8.5,I4+1.5,10),0))</f>
        <v>10</v>
      </c>
      <c r="K4" s="50">
        <f>IF(G4&lt;=4,IF(H4&gt;=3,IF(J4&lt;=9,J4+1,10),0),IF(H4&gt;=3,IF(J4&lt;=8.5,J4+1.5,10),0))</f>
        <v>10</v>
      </c>
      <c r="L4" s="50">
        <f>IF(G4&lt;=4,IF(H4&gt;=4,IF(K4&lt;=9,K4+1,10),0),IF(H4&gt;=4,IF(K4&lt;=8.5,K4+1.5,10),0))</f>
        <v>0</v>
      </c>
      <c r="M4" s="51">
        <f>IF(G4&lt;=4,IF(H4&gt;=5,IF(L4&lt;=9,L4+1,10),0),IF(H4&gt;=5,IF(L4&lt;=8.5,L4+1.5,10),0))</f>
        <v>0</v>
      </c>
    </row>
    <row r="5" spans="1:13" ht="12.75">
      <c r="A5" s="70">
        <v>2</v>
      </c>
      <c r="B5" s="393" t="s">
        <v>422</v>
      </c>
      <c r="C5" s="291" t="s">
        <v>147</v>
      </c>
      <c r="D5" s="291" t="s">
        <v>323</v>
      </c>
      <c r="E5" s="97" t="s">
        <v>145</v>
      </c>
      <c r="F5" s="494">
        <v>0.4</v>
      </c>
      <c r="G5" s="291">
        <v>4</v>
      </c>
      <c r="H5" s="291">
        <f>IF(G5="","",G5-1)</f>
        <v>3</v>
      </c>
      <c r="I5" s="372">
        <f>IF(G5="","",IF(G5&lt;=4,IF(H5&gt;=1,IF(F5&lt;=9,F5+1,10),0),IF(H5&gt;=1,IF(F5&lt;=8.5,F5+1.5,10),0)))</f>
        <v>1.4</v>
      </c>
      <c r="J5" s="372">
        <f>IF(G5="","",IF(G5&lt;=4,IF(H5&gt;=2,IF(I5&lt;=9,I5+1,10),0),IF(H5&gt;=2,IF(I5&lt;=8.5,I5+1.5,10),0)))</f>
        <v>2.4</v>
      </c>
      <c r="K5" s="372">
        <f>IF(G5="","",IF(G5&lt;=4,IF(H5&gt;=3,IF(J5&lt;=9,J5+1,10),0),IF(H5&gt;=3,IF(J5&lt;=8.5,J5+1.5,10),0)))</f>
        <v>3.4</v>
      </c>
      <c r="L5" s="372">
        <f>IF(G5="","",IF(G5&lt;=4,IF(H5&gt;=4,IF(K5&lt;=9,K5+1,10),0),IF(H5&gt;=4,IF(K5&lt;=8.5,K5+1.5,10),0)))</f>
        <v>0</v>
      </c>
      <c r="M5" s="373">
        <f>IF(G5="","",IF(G5&lt;=4,IF(H5&gt;=5,IF(L5&lt;=9,L5+1,10),0),IF(H5&gt;=5,IF(L5&lt;=8.5,L5+1.5,10),0)))</f>
        <v>0</v>
      </c>
    </row>
    <row r="6" spans="1:13" ht="13.5" customHeight="1">
      <c r="A6" s="70">
        <v>3</v>
      </c>
      <c r="B6" s="187" t="s">
        <v>106</v>
      </c>
      <c r="C6" s="188" t="s">
        <v>154</v>
      </c>
      <c r="D6" s="219" t="s">
        <v>285</v>
      </c>
      <c r="E6" s="42" t="s">
        <v>145</v>
      </c>
      <c r="F6" s="43">
        <v>1.3</v>
      </c>
      <c r="G6" s="168">
        <v>4</v>
      </c>
      <c r="H6" s="42">
        <v>2</v>
      </c>
      <c r="I6" s="177">
        <f>IF(G6&lt;=4,IF(H6&gt;=1,IF(F6&lt;=9,F6+1,10),0),IF(H6&gt;=1,IF(F6&lt;=8.5,F6+1.5,10),0))</f>
        <v>2.3</v>
      </c>
      <c r="J6" s="177">
        <f>IF(G6&lt;=4,IF(H6&gt;=2,IF(I6&lt;=9,I6+1,10),0),IF(H6&gt;=2,IF(I6&lt;=8.5,I6+1.5,10),0))</f>
        <v>3.3</v>
      </c>
      <c r="K6" s="177">
        <f>IF(G6&lt;=4,IF(H6&gt;=3,IF(J6&lt;=9,J6+1,10),0),IF(H6&gt;=3,IF(J6&lt;=8.5,J6+1.5,10),0))</f>
        <v>0</v>
      </c>
      <c r="L6" s="177">
        <f>IF(G6&lt;=4,IF(H6&gt;=4,IF(K6&lt;=9,K6+1,10),0),IF(H6&gt;=4,IF(K6&lt;=8.5,K6+1.5,10),0))</f>
        <v>0</v>
      </c>
      <c r="M6" s="217">
        <f>IF(G6&lt;=4,IF(H6&gt;=5,IF(L6&lt;=9,L6+1,10),0),IF(H6&gt;=5,IF(L6&lt;=8.5,L6+1.5,10),0))</f>
        <v>0</v>
      </c>
    </row>
    <row r="7" spans="1:13" ht="13.5" customHeight="1">
      <c r="A7" s="29">
        <v>4</v>
      </c>
      <c r="B7" s="187" t="s">
        <v>510</v>
      </c>
      <c r="C7" s="188" t="s">
        <v>147</v>
      </c>
      <c r="D7" s="42" t="s">
        <v>314</v>
      </c>
      <c r="E7" s="42" t="s">
        <v>145</v>
      </c>
      <c r="F7" s="43">
        <v>4</v>
      </c>
      <c r="G7" s="168">
        <v>3</v>
      </c>
      <c r="H7" s="42">
        <v>1</v>
      </c>
      <c r="I7" s="184">
        <f>IF(G7&lt;=4,IF(H7&gt;=1,IF(F7&lt;=9,F7+1,10),0),IF(H7&gt;=1,IF(F7&lt;=8.5,F7+1.5,10),0))</f>
        <v>5</v>
      </c>
      <c r="J7" s="48">
        <f>IF(G7&lt;=4,IF(H7&gt;=2,IF(I7&lt;=9,I7+1,10),0),IF(H7&gt;=2,IF(I7&lt;=8.5,I7+1.5,10),0))</f>
        <v>0</v>
      </c>
      <c r="K7" s="48">
        <f>IF(G7&lt;=4,IF(H7&gt;=3,IF(J7&lt;=9,J7+1,10),0),IF(H7&gt;=3,IF(J7&lt;=8.5,J7+1.5,10),0))</f>
        <v>0</v>
      </c>
      <c r="L7" s="48">
        <f>IF(G7&lt;=4,IF(H7&gt;=4,IF(K7&lt;=9,K7+1,10),0),IF(H7&gt;=4,IF(K7&lt;=8.5,K7+1.5,10),0))</f>
        <v>0</v>
      </c>
      <c r="M7" s="52">
        <f>IF(G7&lt;=4,IF(H7&gt;=5,IF(L7&lt;=9,L7+1,10),0),IF(H7&gt;=5,IF(L7&lt;=8.5,L7+1.5,10),0))</f>
        <v>0</v>
      </c>
    </row>
    <row r="8" spans="1:13" ht="13.5" customHeight="1">
      <c r="A8" s="29">
        <v>5</v>
      </c>
      <c r="B8" s="39" t="s">
        <v>317</v>
      </c>
      <c r="C8" s="42" t="s">
        <v>308</v>
      </c>
      <c r="D8" s="42" t="s">
        <v>318</v>
      </c>
      <c r="E8" s="42" t="s">
        <v>145</v>
      </c>
      <c r="F8" s="43">
        <v>3</v>
      </c>
      <c r="G8" s="42">
        <v>4</v>
      </c>
      <c r="H8" s="42">
        <v>1</v>
      </c>
      <c r="I8" s="57">
        <f>IF(G8&lt;=4,IF(H8&gt;=1,IF(F8&lt;=9,F8+1,10),0),IF(H8&gt;=1,IF(F8&lt;=8.5,F8+1.5,10),0))</f>
        <v>4</v>
      </c>
      <c r="J8" s="57">
        <f>IF(G8&lt;=4,IF(H8&gt;=2,IF(I8&lt;=9,I8+1,10),0),IF(H8&gt;=2,IF(I8&lt;=8.5,I8+1.5,10),0))</f>
        <v>0</v>
      </c>
      <c r="K8" s="57">
        <v>0</v>
      </c>
      <c r="L8" s="57">
        <v>0</v>
      </c>
      <c r="M8" s="57">
        <v>0</v>
      </c>
    </row>
    <row r="9" spans="1:13" ht="13.5" customHeight="1">
      <c r="A9" s="29">
        <v>6</v>
      </c>
      <c r="B9" s="187" t="s">
        <v>344</v>
      </c>
      <c r="C9" s="188" t="s">
        <v>153</v>
      </c>
      <c r="D9" s="219" t="s">
        <v>293</v>
      </c>
      <c r="E9" s="42" t="s">
        <v>145</v>
      </c>
      <c r="F9" s="43">
        <v>2.5</v>
      </c>
      <c r="G9" s="168">
        <v>4</v>
      </c>
      <c r="H9" s="42">
        <v>1</v>
      </c>
      <c r="I9" s="177">
        <f>IF(G9="","",IF(G9&lt;=4,IF(H9&gt;=1,IF(F9&lt;=9,F9+1,10),0),IF(H9&gt;=1,IF(F9&lt;=8.5,F9+1.5,10),0)))</f>
        <v>3.5</v>
      </c>
      <c r="J9" s="177">
        <f>IF(G9="","",IF(G9&lt;=4,IF(H9&gt;=2,IF(I9&lt;=9,I9+1,10),0),IF(H9&gt;=2,IF(I9&lt;=8.5,I9+1.5,10),0)))</f>
        <v>0</v>
      </c>
      <c r="K9" s="177">
        <f>IF(G9="","",IF(G9&lt;=4,IF(H9&gt;=3,IF(J9&lt;=9,J9+1,10),0),IF(H9&gt;=3,IF(J9&lt;=8.5,J9+1.5,10),0)))</f>
        <v>0</v>
      </c>
      <c r="L9" s="177">
        <f>IF(G9="","",IF(G9&lt;=4,IF(H9&gt;=4,IF(K9&lt;=9,K9+1,10),0),IF(H9&gt;=4,IF(K9&lt;=8.5,K9+1.5,10),0)))</f>
        <v>0</v>
      </c>
      <c r="M9" s="217">
        <f>IF(G9="","",IF(G9&lt;=4,IF(H9&gt;=5,IF(L9&lt;=9,L9+1,10),0),IF(H9&gt;=5,IF(L9&lt;=8.5,L9+1.5,10),0)))</f>
        <v>0</v>
      </c>
    </row>
    <row r="10" spans="1:13" ht="13.5" customHeight="1">
      <c r="A10" s="29">
        <v>7</v>
      </c>
      <c r="B10" s="187" t="s">
        <v>551</v>
      </c>
      <c r="C10" s="188" t="s">
        <v>146</v>
      </c>
      <c r="D10" s="42" t="s">
        <v>278</v>
      </c>
      <c r="E10" s="42" t="s">
        <v>145</v>
      </c>
      <c r="F10" s="43">
        <v>1.5</v>
      </c>
      <c r="G10" s="168">
        <v>3</v>
      </c>
      <c r="H10" s="42">
        <v>1</v>
      </c>
      <c r="I10" s="184">
        <f>IF(G10&lt;=4,IF(H10&gt;=1,IF(F10&lt;=9,F10+1,10),0),IF(H10&gt;=1,IF(F10&lt;=8.5,F10+1.5,10),0))</f>
        <v>2.5</v>
      </c>
      <c r="J10" s="48">
        <f>IF(G10&lt;=4,IF(H10&gt;=2,IF(I10&lt;=9,I10+1,10),0),IF(H10&gt;=2,IF(I10&lt;=8.5,I10+1.5,10),0))</f>
        <v>0</v>
      </c>
      <c r="K10" s="48">
        <f>IF(G10&lt;=4,IF(H10&gt;=3,IF(J10&lt;=9,J10+1,10),0),IF(H10&gt;=3,IF(J10&lt;=8.5,J10+1.5,10),0))</f>
        <v>0</v>
      </c>
      <c r="L10" s="48">
        <f>IF(G10&lt;=4,IF(H10&gt;=4,IF(K10&lt;=9,K10+1,10),0),IF(H10&gt;=4,IF(K10&lt;=8.5,K10+1.5,10),0))</f>
        <v>0</v>
      </c>
      <c r="M10" s="52">
        <f>IF(G10&lt;=4,IF(H10&gt;=5,IF(L10&lt;=9,L10+1,10),0),IF(H10&gt;=5,IF(L10&lt;=8.5,L10+1.5,10),0))</f>
        <v>0</v>
      </c>
    </row>
    <row r="11" spans="1:13" ht="12.75">
      <c r="A11" s="29">
        <v>8</v>
      </c>
      <c r="B11" s="39" t="s">
        <v>569</v>
      </c>
      <c r="C11" s="42" t="s">
        <v>156</v>
      </c>
      <c r="D11" s="42" t="s">
        <v>318</v>
      </c>
      <c r="E11" s="42" t="s">
        <v>145</v>
      </c>
      <c r="F11" s="43">
        <v>1.3</v>
      </c>
      <c r="G11" s="42">
        <v>3</v>
      </c>
      <c r="H11" s="42">
        <v>1</v>
      </c>
      <c r="I11" s="48">
        <f>IF(G11&lt;=4,IF(H11&gt;=1,IF(F11&lt;=9,F11+1,10),0),IF(H11&gt;=1,IF(F11&lt;=8.5,F11+1.5,10),0))</f>
        <v>2.3</v>
      </c>
      <c r="J11" s="48">
        <f>IF(G11&lt;=4,IF(H11&gt;=2,IF(I11&lt;=9,I11+1,10),0),IF(H11&gt;=2,IF(I11&lt;=8.5,I11+1.5,10),0))</f>
        <v>0</v>
      </c>
      <c r="K11" s="48">
        <f>IF(G11&lt;=4,IF(H11&gt;=3,IF(J11&lt;=9,J11+1,10),0),IF(H11&gt;=3,IF(J11&lt;=8.5,J11+1.5,10),0))</f>
        <v>0</v>
      </c>
      <c r="L11" s="48">
        <f>IF(G11&lt;=4,IF(H11&gt;=4,IF(K11&lt;=9,K11+1,10),0),IF(H11&gt;=4,IF(K11&lt;=8.5,K11+1.5,10),0))</f>
        <v>0</v>
      </c>
      <c r="M11" s="52">
        <f>IF(G11&lt;=4,IF(H11&gt;=5,IF(L11&lt;=9,L11+1,10),0),IF(H11&gt;=5,IF(L11&lt;=8.5,L11+1.5,10),0))</f>
        <v>0</v>
      </c>
    </row>
    <row r="12" spans="1:13" ht="13.5" customHeight="1">
      <c r="A12" s="70">
        <v>9</v>
      </c>
      <c r="B12" s="175" t="s">
        <v>467</v>
      </c>
      <c r="C12" s="168" t="s">
        <v>147</v>
      </c>
      <c r="D12" s="168" t="s">
        <v>273</v>
      </c>
      <c r="E12" s="42" t="s">
        <v>145</v>
      </c>
      <c r="F12" s="176">
        <v>0.1</v>
      </c>
      <c r="G12" s="168">
        <v>2</v>
      </c>
      <c r="H12" s="168">
        <f>IF(G12="","",G12-1)</f>
        <v>1</v>
      </c>
      <c r="I12" s="177">
        <f>IF(G12="","",IF(G12&lt;=4,IF(H12&gt;=1,IF(F12&lt;=9,F12+1,10),0),IF(H12&gt;=1,IF(F12&lt;=8.5,F12+1.5,10),0)))</f>
        <v>1.1</v>
      </c>
      <c r="J12" s="177">
        <f>IF(G12="","",IF(G12&lt;=4,IF(H12&gt;=2,IF(I12&lt;=9,I12+1,10),0),IF(H12&gt;=2,IF(I12&lt;=8.5,I12+1.5,10),0)))</f>
        <v>0</v>
      </c>
      <c r="K12" s="177">
        <f>IF(G12="","",IF(G12&lt;=4,IF(H12&gt;=3,IF(J12&lt;=9,J12+1,10),0),IF(H12&gt;=3,IF(J12&lt;=8.5,J12+1.5,10),0)))</f>
        <v>0</v>
      </c>
      <c r="L12" s="177">
        <f>IF(G12="","",IF(G12&lt;=4,IF(H12&gt;=4,IF(K12&lt;=9,K12+1,10),0),IF(H12&gt;=4,IF(K12&lt;=8.5,K12+1.5,10),0)))</f>
        <v>0</v>
      </c>
      <c r="M12" s="217">
        <f>IF(G12="","",IF(G12&lt;=4,IF(H12&gt;=5,IF(L12&lt;=9,L12+1,10),0),IF(H12&gt;=5,IF(L12&lt;=8.5,L12+1.5,10),0)))</f>
        <v>0</v>
      </c>
    </row>
    <row r="13" spans="1:13" ht="13.5" customHeight="1">
      <c r="A13" s="29">
        <f>A12+1</f>
        <v>10</v>
      </c>
      <c r="B13" s="39" t="s">
        <v>171</v>
      </c>
      <c r="C13" s="42" t="s">
        <v>156</v>
      </c>
      <c r="D13" s="42" t="s">
        <v>282</v>
      </c>
      <c r="E13" s="42" t="s">
        <v>145</v>
      </c>
      <c r="F13" s="43">
        <v>8</v>
      </c>
      <c r="G13" s="42">
        <v>6</v>
      </c>
      <c r="H13" s="42">
        <v>0</v>
      </c>
      <c r="I13" s="57">
        <f>IF(G13&lt;=4,IF(H13&gt;=1,IF(F13&lt;=9,F13+1,10),0),IF(H13&gt;=1,IF(F13&lt;=8.5,F13+1.5,10),0))</f>
        <v>0</v>
      </c>
      <c r="J13" s="57">
        <f>IF(G13&lt;=4,IF(H13&gt;=2,IF(I13&lt;=9,I13+1,10),0),IF(H13&gt;=2,IF(I13&lt;=8.5,I13+1.5,10),0))</f>
        <v>0</v>
      </c>
      <c r="K13" s="57">
        <f>IF(G13&lt;=4,IF(H13&gt;=3,IF(J13&lt;=9,J13+1,10),0),IF(H13&gt;=3,IF(J13&lt;=8.5,J13+1.5,10),0))</f>
        <v>0</v>
      </c>
      <c r="L13" s="57">
        <f>IF(G13&lt;=4,IF(H13&gt;=4,IF(K13&lt;=9,K13+1,10),0),IF(H13&gt;=4,IF(K13&lt;=8.5,K13+1.5,10),0))</f>
        <v>0</v>
      </c>
      <c r="M13" s="60">
        <f>IF(G13&lt;=4,IF(H13&gt;=5,IF(L13&lt;=9,L13+1,10),0),IF(H13&gt;=5,IF(L13&lt;=8.5,L13+1.5,10),0))</f>
        <v>0</v>
      </c>
    </row>
    <row r="14" spans="1:13" ht="13.5" customHeight="1">
      <c r="A14" s="29">
        <v>11</v>
      </c>
      <c r="B14" s="39" t="s">
        <v>252</v>
      </c>
      <c r="C14" s="42" t="s">
        <v>149</v>
      </c>
      <c r="D14" s="42" t="s">
        <v>314</v>
      </c>
      <c r="E14" s="42" t="s">
        <v>145</v>
      </c>
      <c r="F14" s="43">
        <v>4</v>
      </c>
      <c r="G14" s="42">
        <v>4</v>
      </c>
      <c r="H14" s="42">
        <v>0</v>
      </c>
      <c r="I14" s="48">
        <f>IF(G14&lt;=4,IF(H14&gt;=1,IF(F14&lt;=9,F14+1,10),0),IF(H14&gt;=1,IF(F14&lt;=8.5,F14+1.5,10),0))</f>
        <v>0</v>
      </c>
      <c r="J14" s="48">
        <f>IF(G14&lt;=4,IF(H14&gt;=2,IF(I14&lt;=9,I14+1,10),0),IF(H14&gt;=2,IF(I14&lt;=8.5,I14+1.5,10),0))</f>
        <v>0</v>
      </c>
      <c r="K14" s="48">
        <f>IF(G14&lt;=4,IF(H14&gt;=3,IF(J14&lt;=9,J14+1,10),0),IF(H14&gt;=3,IF(J14&lt;=8.5,J14+1.5,10),0))</f>
        <v>0</v>
      </c>
      <c r="L14" s="48">
        <f>IF(G14&lt;=4,IF(H14&gt;=4,IF(K14&lt;=9,K14+1,10),0),IF(H14&gt;=4,IF(K14&lt;=8.5,K14+1.5,10),0))</f>
        <v>0</v>
      </c>
      <c r="M14" s="52">
        <f>IF(G14&lt;=4,IF(H14&gt;=5,IF(L14&lt;=9,L14+1,10),0),IF(H14&gt;=5,IF(L14&lt;=8.5,L14+1.5,10),0))</f>
        <v>0</v>
      </c>
    </row>
    <row r="15" spans="1:13" ht="12.75">
      <c r="A15" s="29">
        <v>12</v>
      </c>
      <c r="B15" s="47" t="s">
        <v>187</v>
      </c>
      <c r="C15" s="42" t="s">
        <v>149</v>
      </c>
      <c r="D15" s="42" t="s">
        <v>270</v>
      </c>
      <c r="E15" s="42" t="s">
        <v>145</v>
      </c>
      <c r="F15" s="48">
        <v>4</v>
      </c>
      <c r="G15" s="42">
        <v>4</v>
      </c>
      <c r="H15" s="42">
        <v>0</v>
      </c>
      <c r="I15" s="48">
        <f>IF(G15&lt;=4,IF(H15&gt;=1,IF(F15&lt;=9,F15+1,10),0),IF(H15&gt;=1,IF(F15&lt;=8.5,F15+1.5,10),0))</f>
        <v>0</v>
      </c>
      <c r="J15" s="48">
        <f>IF(G15&lt;=4,IF(H15&gt;=2,IF(I15&lt;=9,I15+1,10),0),IF(H15&gt;=2,IF(I15&lt;=8.5,I15+1.5,10),0))</f>
        <v>0</v>
      </c>
      <c r="K15" s="48">
        <f>IF(G15&lt;=4,IF(H15&gt;=3,IF(J15&lt;=9,J15+1,10),0),IF(H15&gt;=3,IF(J15&lt;=8.5,J15+1.5,10),0))</f>
        <v>0</v>
      </c>
      <c r="L15" s="48">
        <f>IF(G15&lt;=4,IF(H15&gt;=4,IF(K15&lt;=9,K15+1,10),0),IF(H15&gt;=4,IF(K15&lt;=8.5,K15+1.5,10),0))</f>
        <v>0</v>
      </c>
      <c r="M15" s="52">
        <f>IF(G15&lt;=4,IF(H15&gt;=5,IF(L15&lt;=9,L15+1,10),0),IF(H15&gt;=5,IF(L15&lt;=8.5,L15+1.5,10),0))</f>
        <v>0</v>
      </c>
    </row>
    <row r="16" spans="1:13" ht="13.5" customHeight="1">
      <c r="A16" s="29">
        <v>13</v>
      </c>
      <c r="B16" s="39" t="s">
        <v>47</v>
      </c>
      <c r="C16" s="42" t="s">
        <v>153</v>
      </c>
      <c r="D16" s="42" t="s">
        <v>268</v>
      </c>
      <c r="E16" s="42" t="s">
        <v>145</v>
      </c>
      <c r="F16" s="43">
        <v>3.2</v>
      </c>
      <c r="G16" s="42">
        <v>4</v>
      </c>
      <c r="H16" s="42">
        <v>0</v>
      </c>
      <c r="I16" s="48">
        <f>IF(G16&lt;=4,IF(H16&gt;=1,IF(F16&lt;=9,F16+1,10),0),IF(H16&gt;=1,IF(F16&lt;=8.5,F16+1.5,10),0))</f>
        <v>0</v>
      </c>
      <c r="J16" s="48">
        <f>IF(G16&lt;=4,IF(H16&gt;=2,IF(I16&lt;=9,I16+1,10),0),IF(H16&gt;=2,IF(I16&lt;=8.5,I16+1.5,10),0))</f>
        <v>0</v>
      </c>
      <c r="K16" s="48">
        <f>IF(G16&lt;=4,IF(H16&gt;=3,IF(J16&lt;=9,J16+1,10),0),IF(H16&gt;=3,IF(J16&lt;=8.5,J16+1.5,10),0))</f>
        <v>0</v>
      </c>
      <c r="L16" s="48">
        <f>IF(G16&lt;=4,IF(H16&gt;=4,IF(K16&lt;=9,K16+1,10),0),IF(H16&gt;=4,IF(K16&lt;=8.5,K16+1.5,10),0))</f>
        <v>0</v>
      </c>
      <c r="M16" s="52">
        <f>IF(G16&lt;=4,IF(H16&gt;=5,IF(L16&lt;=9,L16+1,10),0),IF(H16&gt;=5,IF(L16&lt;=8.5,L16+1.5,10),0))</f>
        <v>0</v>
      </c>
    </row>
    <row r="17" spans="1:13" ht="12.75">
      <c r="A17" s="29">
        <v>14</v>
      </c>
      <c r="B17" s="39" t="s">
        <v>518</v>
      </c>
      <c r="C17" s="42" t="s">
        <v>159</v>
      </c>
      <c r="D17" s="42" t="s">
        <v>266</v>
      </c>
      <c r="E17" s="42" t="s">
        <v>145</v>
      </c>
      <c r="F17" s="43">
        <v>3</v>
      </c>
      <c r="G17" s="42">
        <v>2</v>
      </c>
      <c r="H17" s="42">
        <v>0</v>
      </c>
      <c r="I17" s="48" t="s">
        <v>1700</v>
      </c>
      <c r="J17" s="48" t="s">
        <v>1700</v>
      </c>
      <c r="K17" s="48" t="s">
        <v>1700</v>
      </c>
      <c r="L17" s="48" t="s">
        <v>1700</v>
      </c>
      <c r="M17" s="52" t="s">
        <v>1700</v>
      </c>
    </row>
    <row r="18" spans="1:13" ht="13.5" customHeight="1">
      <c r="A18" s="29">
        <v>15</v>
      </c>
      <c r="B18" s="39" t="s">
        <v>343</v>
      </c>
      <c r="C18" s="42" t="s">
        <v>159</v>
      </c>
      <c r="D18" s="42" t="s">
        <v>323</v>
      </c>
      <c r="E18" s="42" t="s">
        <v>145</v>
      </c>
      <c r="F18" s="43">
        <v>2.5</v>
      </c>
      <c r="G18" s="168">
        <v>3</v>
      </c>
      <c r="H18" s="42">
        <v>0</v>
      </c>
      <c r="I18" s="57">
        <f>IF(G18="","",IF(G18&lt;=4,IF(H18&gt;=1,IF(F18&lt;=9,F18+1,10),0),IF(H18&gt;=1,IF(F18&lt;=8.5,F18+1.5,10),0)))</f>
        <v>0</v>
      </c>
      <c r="J18" s="57">
        <f>IF(G18&lt;=4,IF(H18&gt;=2,IF(I18&lt;=9,I18+1,10),0),IF(H18&gt;=2,IF(I18&lt;=8.5,I18+1.5,10),0))</f>
        <v>0</v>
      </c>
      <c r="K18" s="57">
        <f>IF(G18&lt;=4,IF(H18&gt;=3,IF(J18&lt;=9,J18+1,10),0),IF(H18&gt;=3,IF(J18&lt;=8.5,J18+1.5,10),0))</f>
        <v>0</v>
      </c>
      <c r="L18" s="57">
        <f>IF(G18&lt;=4,IF(H18&gt;=4,IF(K18&lt;=9,K18+1,10),0),IF(H18&gt;=4,IF(K18&lt;=8.5,K18+1.5,10),0))</f>
        <v>0</v>
      </c>
      <c r="M18" s="60">
        <f>IF(G18&lt;=4,IF(H18&gt;=5,IF(L18&lt;=9,L18+1,10),0),IF(H18&gt;=5,IF(L18&lt;=8.5,L18+1.5,10),0))</f>
        <v>0</v>
      </c>
    </row>
    <row r="19" spans="1:13" ht="13.5" customHeight="1">
      <c r="A19" s="167">
        <v>16</v>
      </c>
      <c r="B19" s="187" t="s">
        <v>338</v>
      </c>
      <c r="C19" s="188" t="s">
        <v>167</v>
      </c>
      <c r="D19" s="168" t="s">
        <v>268</v>
      </c>
      <c r="E19" s="42" t="s">
        <v>145</v>
      </c>
      <c r="F19" s="43">
        <v>2.1</v>
      </c>
      <c r="G19" s="42">
        <v>3</v>
      </c>
      <c r="H19" s="42">
        <v>0</v>
      </c>
      <c r="I19" s="48">
        <f>IF(G19&lt;=4,IF(H19&gt;=1,IF(F19&lt;=9,F19+1,10),0),IF(H19&gt;=1,IF(F19&lt;=8.5,F19+1.5,10),0))</f>
        <v>0</v>
      </c>
      <c r="J19" s="48">
        <f>IF(G19&lt;=4,IF(H19&gt;=2,IF(I19&lt;=9,I19+1,10),0),IF(H19&gt;=2,IF(I19&lt;=8.5,I19+1.5,10),0))</f>
        <v>0</v>
      </c>
      <c r="K19" s="48">
        <f>IF(G19&lt;=4,IF(H19&gt;=3,IF(J19&lt;=9,J19+1,10),0),IF(H19&gt;=3,IF(J19&lt;=8.5,J19+1.5,10),0))</f>
        <v>0</v>
      </c>
      <c r="L19" s="48">
        <f>IF(G19&lt;=4,IF(H19&gt;=4,IF(K19&lt;=9,K19+1,10),0),IF(H19&gt;=4,IF(K19&lt;=8.5,K19+1.5,10),0))</f>
        <v>0</v>
      </c>
      <c r="M19" s="52">
        <f>IF(G19&lt;=4,IF(H19&gt;=5,IF(L19&lt;=9,L19+1,10),0),IF(H19&gt;=5,IF(L19&lt;=8.5,L19+1.5,10),0))</f>
        <v>0</v>
      </c>
    </row>
    <row r="20" spans="1:13" ht="13.5" customHeight="1">
      <c r="A20" s="29">
        <v>17</v>
      </c>
      <c r="B20" s="187" t="s">
        <v>241</v>
      </c>
      <c r="C20" s="188" t="s">
        <v>146</v>
      </c>
      <c r="D20" s="42" t="s">
        <v>284</v>
      </c>
      <c r="E20" s="42" t="s">
        <v>145</v>
      </c>
      <c r="F20" s="43">
        <v>2</v>
      </c>
      <c r="G20" s="168">
        <v>1</v>
      </c>
      <c r="H20" s="42">
        <f>IF(G20="","",G20-1)</f>
        <v>0</v>
      </c>
      <c r="I20" s="184">
        <f>IF(G20="","",IF(G20&lt;=4,IF(H20&gt;=1,IF(F20&lt;=9,F20+1,10),0),IF(H20&gt;=1,IF(F20&lt;=8.5,F20+1.5,10),0)))</f>
        <v>0</v>
      </c>
      <c r="J20" s="48">
        <f>IF(G20="","",IF(G20&lt;=4,IF(H20&gt;=2,IF(I20&lt;=9,I20+1,10),0),IF(H20&gt;=2,IF(I20&lt;=8.5,I20+1.5,10),0)))</f>
        <v>0</v>
      </c>
      <c r="K20" s="48">
        <f>IF(G20="","",IF(G20&lt;=4,IF(H20&gt;=3,IF(J20&lt;=9,J20+1,10),0),IF(H20&gt;=3,IF(J20&lt;=8.5,J20+1.5,10),0)))</f>
        <v>0</v>
      </c>
      <c r="L20" s="48">
        <f>IF(G20="","",IF(G20&lt;=4,IF(H20&gt;=4,IF(K20&lt;=9,K20+1,10),0),IF(H20&gt;=4,IF(K20&lt;=8.5,K20+1.5,10),0)))</f>
        <v>0</v>
      </c>
      <c r="M20" s="52">
        <f>IF(G20="","",IF(G20&lt;=4,IF(H20&gt;=5,IF(L20&lt;=9,L20+1,10),0),IF(H20&gt;=5,IF(L20&lt;=8.5,L20+1.5,10),0)))</f>
        <v>0</v>
      </c>
    </row>
    <row r="21" spans="1:13" ht="13.5" customHeight="1">
      <c r="A21" s="29">
        <v>18</v>
      </c>
      <c r="B21" s="187" t="s">
        <v>597</v>
      </c>
      <c r="C21" s="188" t="s">
        <v>160</v>
      </c>
      <c r="D21" s="42" t="s">
        <v>281</v>
      </c>
      <c r="E21" s="42" t="s">
        <v>145</v>
      </c>
      <c r="F21" s="43">
        <v>1.1</v>
      </c>
      <c r="G21" s="168">
        <v>2</v>
      </c>
      <c r="H21" s="42">
        <v>0</v>
      </c>
      <c r="I21" s="184">
        <f>IF(G21&lt;=4,IF(H21&gt;=1,IF(F21&lt;=9,F21+1,10),0),IF(H21&gt;=1,IF(F21&lt;=8.5,F21+1.5,10),0))</f>
        <v>0</v>
      </c>
      <c r="J21" s="48">
        <f>IF(G21&lt;=4,IF(H21&gt;=2,IF(I21&lt;=9,I21+1,10),0),IF(H21&gt;=2,IF(I21&lt;=8.5,I21+1.5,10),0))</f>
        <v>0</v>
      </c>
      <c r="K21" s="48">
        <f>IF(G21&lt;=4,IF(H21&gt;=3,IF(J21&lt;=9,J21+1,10),0),IF(H21&gt;=3,IF(J21&lt;=8.5,J21+1.5,10),0))</f>
        <v>0</v>
      </c>
      <c r="L21" s="48">
        <f>IF(G21&lt;=4,IF(H21&gt;=4,IF(K21&lt;=9,K21+1,10),0),IF(H21&gt;=4,IF(K21&lt;=8.5,K21+1.5,10),0))</f>
        <v>0</v>
      </c>
      <c r="M21" s="52">
        <f>IF(G21&lt;=4,IF(H21&gt;=5,IF(L21&lt;=9,L21+1,10),0),IF(H21&gt;=5,IF(L21&lt;=8.5,L21+1.5,10),0))</f>
        <v>0</v>
      </c>
    </row>
    <row r="22" spans="1:13" ht="13.5" customHeight="1">
      <c r="A22" s="29">
        <f aca="true" t="shared" si="0" ref="A22:A27">A21+1</f>
        <v>19</v>
      </c>
      <c r="B22" s="187" t="s">
        <v>854</v>
      </c>
      <c r="C22" s="188" t="s">
        <v>167</v>
      </c>
      <c r="D22" s="42" t="s">
        <v>272</v>
      </c>
      <c r="E22" s="42" t="s">
        <v>145</v>
      </c>
      <c r="F22" s="43">
        <v>0.5</v>
      </c>
      <c r="G22" s="168">
        <v>1</v>
      </c>
      <c r="H22" s="42">
        <f>IF(G22="","",G22-1)</f>
        <v>0</v>
      </c>
      <c r="I22" s="184">
        <f>IF(G22="","",IF(G22&lt;=4,IF(H22&gt;=1,IF(F22&lt;=9,F22+1,10),0),IF(H22&gt;=1,IF(F22&lt;=8.5,F22+1.5,10),0)))</f>
        <v>0</v>
      </c>
      <c r="J22" s="48">
        <f>IF(G22="","",IF(G22&lt;=4,IF(H22&gt;=2,IF(I22&lt;=9,I22+1,10),0),IF(H22&gt;=2,IF(I22&lt;=8.5,I22+1.5,10),0)))</f>
        <v>0</v>
      </c>
      <c r="K22" s="48">
        <f>IF(G22="","",IF(G22&lt;=4,IF(H22&gt;=3,IF(J22&lt;=9,J22+1,10),0),IF(H22&gt;=3,IF(J22&lt;=8.5,J22+1.5,10),0)))</f>
        <v>0</v>
      </c>
      <c r="L22" s="48">
        <f>IF(G22="","",IF(G22&lt;=4,IF(H22&gt;=4,IF(K22&lt;=9,K22+1,10),0),IF(H22&gt;=4,IF(K22&lt;=8.5,K22+1.5,10),0)))</f>
        <v>0</v>
      </c>
      <c r="M22" s="52">
        <f>IF(G22="","",IF(G22&lt;=4,IF(H22&gt;=5,IF(L22&lt;=9,L22+1,10),0),IF(H22&gt;=5,IF(L22&lt;=8.5,L22+1.5,10),0)))</f>
        <v>0</v>
      </c>
    </row>
    <row r="23" spans="1:13" ht="13.5" customHeight="1">
      <c r="A23" s="29">
        <f t="shared" si="0"/>
        <v>20</v>
      </c>
      <c r="B23" s="187" t="s">
        <v>985</v>
      </c>
      <c r="C23" s="188" t="s">
        <v>150</v>
      </c>
      <c r="D23" s="42" t="s">
        <v>267</v>
      </c>
      <c r="E23" s="42" t="s">
        <v>145</v>
      </c>
      <c r="F23" s="43">
        <v>0.5</v>
      </c>
      <c r="G23" s="168">
        <v>1</v>
      </c>
      <c r="H23" s="42">
        <f>IF(G23="","",G23-1)</f>
        <v>0</v>
      </c>
      <c r="I23" s="184">
        <f>IF(G23="","",IF(G23&lt;=4,IF(H23&gt;=1,IF(F23&lt;=9,F23+1,10),0),IF(H23&gt;=1,IF(F23&lt;=8.5,F23+1.5,10),0)))</f>
        <v>0</v>
      </c>
      <c r="J23" s="48">
        <f>IF(G23="","",IF(G23&lt;=4,IF(H23&gt;=2,IF(I23&lt;=9,I23+1,10),0),IF(H23&gt;=2,IF(I23&lt;=8.5,I23+1.5,10),0)))</f>
        <v>0</v>
      </c>
      <c r="K23" s="48">
        <f>IF(G23="","",IF(G23&lt;=4,IF(H23&gt;=3,IF(J23&lt;=9,J23+1,10),0),IF(H23&gt;=3,IF(J23&lt;=8.5,J23+1.5,10),0)))</f>
        <v>0</v>
      </c>
      <c r="L23" s="48">
        <f>IF(G23="","",IF(G23&lt;=4,IF(H23&gt;=4,IF(K23&lt;=9,K23+1,10),0),IF(H23&gt;=4,IF(K23&lt;=8.5,K23+1.5,10),0)))</f>
        <v>0</v>
      </c>
      <c r="M23" s="52">
        <f>IF(G23="","",IF(G23&lt;=4,IF(H23&gt;=5,IF(L23&lt;=9,L23+1,10),0),IF(H23&gt;=5,IF(L23&lt;=8.5,L23+1.5,10),0)))</f>
        <v>0</v>
      </c>
    </row>
    <row r="24" spans="1:13" ht="12.75">
      <c r="A24" s="29">
        <f t="shared" si="0"/>
        <v>21</v>
      </c>
      <c r="B24" s="187" t="s">
        <v>912</v>
      </c>
      <c r="C24" s="188" t="s">
        <v>157</v>
      </c>
      <c r="D24" s="42" t="s">
        <v>284</v>
      </c>
      <c r="E24" s="42" t="s">
        <v>145</v>
      </c>
      <c r="F24" s="43">
        <v>0.1</v>
      </c>
      <c r="G24" s="168">
        <v>1</v>
      </c>
      <c r="H24" s="42">
        <f>IF(G24="","",G24-1)</f>
        <v>0</v>
      </c>
      <c r="I24" s="184">
        <f>IF(G24="","",IF(G24&lt;=4,IF(H24&gt;=1,IF(F24&lt;=9,F24+1,10),0),IF(H24&gt;=1,IF(F24&lt;=8.5,F24+1.5,10),0)))</f>
        <v>0</v>
      </c>
      <c r="J24" s="48">
        <f>IF(G24="","",IF(G24&lt;=4,IF(H24&gt;=2,IF(I24&lt;=9,I24+1,10),0),IF(H24&gt;=2,IF(I24&lt;=8.5,I24+1.5,10),0)))</f>
        <v>0</v>
      </c>
      <c r="K24" s="48">
        <f>IF(G24="","",IF(G24&lt;=4,IF(H24&gt;=3,IF(J24&lt;=9,J24+1,10),0),IF(H24&gt;=3,IF(J24&lt;=8.5,J24+1.5,10),0)))</f>
        <v>0</v>
      </c>
      <c r="L24" s="48">
        <f>IF(G24="","",IF(G24&lt;=4,IF(H24&gt;=4,IF(K24&lt;=9,K24+1,10),0),IF(H24&gt;=4,IF(K24&lt;=8.5,K24+1.5,10),0)))</f>
        <v>0</v>
      </c>
      <c r="M24" s="52">
        <f>IF(G24="","",IF(G24&lt;=4,IF(H24&gt;=5,IF(L24&lt;=9,L24+1,10),0),IF(H24&gt;=5,IF(L24&lt;=8.5,L24+1.5,10),0)))</f>
        <v>0</v>
      </c>
    </row>
    <row r="25" spans="1:13" ht="13.5" customHeight="1" thickBot="1">
      <c r="A25" s="89">
        <f t="shared" si="0"/>
        <v>22</v>
      </c>
      <c r="B25" s="308" t="s">
        <v>925</v>
      </c>
      <c r="C25" s="309" t="s">
        <v>926</v>
      </c>
      <c r="D25" s="91" t="s">
        <v>290</v>
      </c>
      <c r="E25" s="91" t="s">
        <v>145</v>
      </c>
      <c r="F25" s="95">
        <v>0.1</v>
      </c>
      <c r="G25" s="194">
        <v>1</v>
      </c>
      <c r="H25" s="91">
        <f>IF(G25="","",G25-1)</f>
        <v>0</v>
      </c>
      <c r="I25" s="345">
        <f>IF(G25="","",IF(G25&lt;=4,IF(H25&gt;=1,IF(F25&lt;=9,F25+1,10),0),IF(H25&gt;=1,IF(F25&lt;=8.5,F25+1.5,10),0)))</f>
        <v>0</v>
      </c>
      <c r="J25" s="179">
        <f>IF(G25="","",IF(G25&lt;=4,IF(H25&gt;=2,IF(I25&lt;=9,I25+1,10),0),IF(H25&gt;=2,IF(I25&lt;=8.5,I25+1.5,10),0)))</f>
        <v>0</v>
      </c>
      <c r="K25" s="179">
        <f>IF(G25="","",IF(G25&lt;=4,IF(H25&gt;=3,IF(J25&lt;=9,J25+1,10),0),IF(H25&gt;=3,IF(J25&lt;=8.5,J25+1.5,10),0)))</f>
        <v>0</v>
      </c>
      <c r="L25" s="179">
        <f>IF(G25="","",IF(G25&lt;=4,IF(H25&gt;=4,IF(K25&lt;=9,K25+1,10),0),IF(H25&gt;=4,IF(K25&lt;=8.5,K25+1.5,10),0)))</f>
        <v>0</v>
      </c>
      <c r="M25" s="361">
        <f>IF(G25="","",IF(G25&lt;=4,IF(H25&gt;=5,IF(L25&lt;=9,L25+1,10),0),IF(H25&gt;=5,IF(L25&lt;=8.5,L25+1.5,10),0)))</f>
        <v>0</v>
      </c>
    </row>
    <row r="26" spans="1:13" ht="13.5" customHeight="1">
      <c r="A26" s="349">
        <f t="shared" si="0"/>
        <v>23</v>
      </c>
      <c r="B26" s="350" t="s">
        <v>720</v>
      </c>
      <c r="C26" s="351" t="s">
        <v>167</v>
      </c>
      <c r="D26" s="351" t="s">
        <v>323</v>
      </c>
      <c r="E26" s="351" t="s">
        <v>657</v>
      </c>
      <c r="F26" s="354">
        <v>0.4</v>
      </c>
      <c r="G26" s="352"/>
      <c r="H26" s="351" t="s">
        <v>991</v>
      </c>
      <c r="I26" s="371"/>
      <c r="J26" s="371"/>
      <c r="K26" s="371"/>
      <c r="L26" s="371"/>
      <c r="M26" s="353"/>
    </row>
    <row r="27" spans="1:13" ht="13.5" customHeight="1">
      <c r="A27" s="275">
        <f t="shared" si="0"/>
        <v>24</v>
      </c>
      <c r="B27" s="276" t="s">
        <v>721</v>
      </c>
      <c r="C27" s="277" t="s">
        <v>149</v>
      </c>
      <c r="D27" s="277" t="s">
        <v>278</v>
      </c>
      <c r="E27" s="277" t="s">
        <v>657</v>
      </c>
      <c r="F27" s="333">
        <v>0.3</v>
      </c>
      <c r="G27" s="278"/>
      <c r="H27" s="277" t="s">
        <v>991</v>
      </c>
      <c r="I27" s="279"/>
      <c r="J27" s="279"/>
      <c r="K27" s="279"/>
      <c r="L27" s="279"/>
      <c r="M27" s="280"/>
    </row>
    <row r="28" spans="1:13" ht="13.5" customHeight="1">
      <c r="A28" s="275">
        <v>25</v>
      </c>
      <c r="B28" s="276" t="s">
        <v>722</v>
      </c>
      <c r="C28" s="277" t="s">
        <v>146</v>
      </c>
      <c r="D28" s="277" t="s">
        <v>650</v>
      </c>
      <c r="E28" s="277" t="s">
        <v>657</v>
      </c>
      <c r="F28" s="333">
        <v>0.1</v>
      </c>
      <c r="G28" s="278"/>
      <c r="H28" s="277" t="s">
        <v>991</v>
      </c>
      <c r="I28" s="279"/>
      <c r="J28" s="279"/>
      <c r="K28" s="279"/>
      <c r="L28" s="279"/>
      <c r="M28" s="280"/>
    </row>
    <row r="29" spans="1:13" ht="13.5" customHeight="1" thickBot="1">
      <c r="A29" s="285">
        <v>26</v>
      </c>
      <c r="B29" s="286" t="s">
        <v>724</v>
      </c>
      <c r="C29" s="287" t="s">
        <v>160</v>
      </c>
      <c r="D29" s="287" t="s">
        <v>277</v>
      </c>
      <c r="E29" s="287" t="s">
        <v>657</v>
      </c>
      <c r="F29" s="289">
        <v>0.1</v>
      </c>
      <c r="G29" s="288"/>
      <c r="H29" s="287" t="s">
        <v>991</v>
      </c>
      <c r="I29" s="294"/>
      <c r="J29" s="294"/>
      <c r="K29" s="294"/>
      <c r="L29" s="294"/>
      <c r="M29" s="295"/>
    </row>
    <row r="30" spans="1:13" ht="12.75">
      <c r="A30" s="412">
        <v>27</v>
      </c>
      <c r="B30" s="413" t="s">
        <v>1021</v>
      </c>
      <c r="C30" s="302" t="s">
        <v>146</v>
      </c>
      <c r="D30" s="302" t="s">
        <v>656</v>
      </c>
      <c r="E30" s="302" t="s">
        <v>61</v>
      </c>
      <c r="F30" s="473">
        <v>10</v>
      </c>
      <c r="G30" s="414"/>
      <c r="H30" s="427"/>
      <c r="I30" s="427"/>
      <c r="J30" s="427"/>
      <c r="K30" s="427"/>
      <c r="L30" s="427"/>
      <c r="M30" s="428"/>
    </row>
    <row r="31" spans="1:13" ht="12.75">
      <c r="A31" s="320">
        <v>28</v>
      </c>
      <c r="B31" s="416" t="s">
        <v>184</v>
      </c>
      <c r="C31" s="138" t="s">
        <v>157</v>
      </c>
      <c r="D31" s="138" t="s">
        <v>269</v>
      </c>
      <c r="E31" s="138" t="s">
        <v>61</v>
      </c>
      <c r="F31" s="472">
        <v>7.5</v>
      </c>
      <c r="G31" s="417"/>
      <c r="H31" s="419"/>
      <c r="I31" s="419"/>
      <c r="J31" s="419"/>
      <c r="K31" s="419"/>
      <c r="L31" s="419"/>
      <c r="M31" s="420"/>
    </row>
    <row r="32" spans="1:13" ht="12.75">
      <c r="A32" s="320">
        <v>29</v>
      </c>
      <c r="B32" s="416" t="s">
        <v>1649</v>
      </c>
      <c r="C32" s="138" t="s">
        <v>149</v>
      </c>
      <c r="D32" s="138" t="s">
        <v>677</v>
      </c>
      <c r="E32" s="138" t="s">
        <v>61</v>
      </c>
      <c r="F32" s="472">
        <v>5</v>
      </c>
      <c r="G32" s="417"/>
      <c r="H32" s="419"/>
      <c r="I32" s="419"/>
      <c r="J32" s="419"/>
      <c r="K32" s="419"/>
      <c r="L32" s="419"/>
      <c r="M32" s="420"/>
    </row>
    <row r="33" spans="1:13" ht="12.75">
      <c r="A33" s="320">
        <v>30</v>
      </c>
      <c r="B33" s="416" t="s">
        <v>44</v>
      </c>
      <c r="C33" s="138" t="s">
        <v>155</v>
      </c>
      <c r="D33" s="138" t="s">
        <v>650</v>
      </c>
      <c r="E33" s="138" t="s">
        <v>3</v>
      </c>
      <c r="F33" s="472">
        <v>3</v>
      </c>
      <c r="G33" s="417"/>
      <c r="H33" s="419"/>
      <c r="I33" s="419"/>
      <c r="J33" s="419"/>
      <c r="K33" s="419"/>
      <c r="L33" s="419"/>
      <c r="M33" s="420"/>
    </row>
    <row r="34" spans="1:13" ht="12.75">
      <c r="A34" s="320">
        <v>31</v>
      </c>
      <c r="B34" s="416" t="s">
        <v>584</v>
      </c>
      <c r="C34" s="138" t="s">
        <v>149</v>
      </c>
      <c r="D34" s="138" t="s">
        <v>22</v>
      </c>
      <c r="E34" s="138" t="s">
        <v>61</v>
      </c>
      <c r="F34" s="472">
        <v>2</v>
      </c>
      <c r="G34" s="417"/>
      <c r="H34" s="419"/>
      <c r="I34" s="419"/>
      <c r="J34" s="419"/>
      <c r="K34" s="419"/>
      <c r="L34" s="419"/>
      <c r="M34" s="420"/>
    </row>
    <row r="35" spans="1:13" ht="12.75">
      <c r="A35" s="320">
        <v>32</v>
      </c>
      <c r="B35" s="416" t="s">
        <v>1318</v>
      </c>
      <c r="C35" s="138" t="s">
        <v>150</v>
      </c>
      <c r="D35" s="138" t="s">
        <v>677</v>
      </c>
      <c r="E35" s="138" t="s">
        <v>61</v>
      </c>
      <c r="F35" s="472">
        <v>2</v>
      </c>
      <c r="G35" s="417"/>
      <c r="H35" s="419"/>
      <c r="I35" s="419"/>
      <c r="J35" s="419"/>
      <c r="K35" s="419"/>
      <c r="L35" s="419"/>
      <c r="M35" s="420"/>
    </row>
    <row r="36" spans="1:13" ht="12.75">
      <c r="A36" s="320">
        <v>33</v>
      </c>
      <c r="B36" s="416" t="s">
        <v>1339</v>
      </c>
      <c r="C36" s="138" t="s">
        <v>165</v>
      </c>
      <c r="D36" s="138" t="s">
        <v>682</v>
      </c>
      <c r="E36" s="138" t="s">
        <v>61</v>
      </c>
      <c r="F36" s="472">
        <v>1</v>
      </c>
      <c r="G36" s="417"/>
      <c r="H36" s="419"/>
      <c r="I36" s="419"/>
      <c r="J36" s="419"/>
      <c r="K36" s="419"/>
      <c r="L36" s="419"/>
      <c r="M36" s="420"/>
    </row>
    <row r="37" spans="1:13" ht="12.75">
      <c r="A37" s="320">
        <v>34</v>
      </c>
      <c r="B37" s="416" t="s">
        <v>1363</v>
      </c>
      <c r="C37" s="138" t="s">
        <v>844</v>
      </c>
      <c r="D37" s="138" t="s">
        <v>682</v>
      </c>
      <c r="E37" s="138" t="s">
        <v>61</v>
      </c>
      <c r="F37" s="472">
        <v>1</v>
      </c>
      <c r="G37" s="417"/>
      <c r="H37" s="419"/>
      <c r="I37" s="419"/>
      <c r="J37" s="419"/>
      <c r="K37" s="419"/>
      <c r="L37" s="419"/>
      <c r="M37" s="420"/>
    </row>
    <row r="38" spans="1:13" ht="12.75">
      <c r="A38" s="489">
        <v>35</v>
      </c>
      <c r="B38" s="528" t="s">
        <v>1618</v>
      </c>
      <c r="C38" s="529" t="s">
        <v>156</v>
      </c>
      <c r="D38" s="529" t="s">
        <v>637</v>
      </c>
      <c r="E38" s="529" t="s">
        <v>61</v>
      </c>
      <c r="F38" s="472">
        <v>0.5</v>
      </c>
      <c r="G38" s="417"/>
      <c r="H38" s="419"/>
      <c r="I38" s="419"/>
      <c r="J38" s="419"/>
      <c r="K38" s="419"/>
      <c r="L38" s="419"/>
      <c r="M38" s="420"/>
    </row>
    <row r="39" spans="1:13" ht="12.75">
      <c r="A39" s="320">
        <v>36</v>
      </c>
      <c r="B39" s="416" t="s">
        <v>585</v>
      </c>
      <c r="C39" s="138" t="s">
        <v>146</v>
      </c>
      <c r="D39" s="138" t="s">
        <v>675</v>
      </c>
      <c r="E39" s="138" t="s">
        <v>61</v>
      </c>
      <c r="F39" s="472">
        <v>0.5</v>
      </c>
      <c r="G39" s="417"/>
      <c r="H39" s="419"/>
      <c r="I39" s="419"/>
      <c r="J39" s="419"/>
      <c r="K39" s="419"/>
      <c r="L39" s="419"/>
      <c r="M39" s="420"/>
    </row>
    <row r="40" spans="1:13" ht="12.75">
      <c r="A40" s="320">
        <v>37</v>
      </c>
      <c r="B40" s="416" t="s">
        <v>1393</v>
      </c>
      <c r="C40" s="138" t="s">
        <v>155</v>
      </c>
      <c r="D40" s="138" t="s">
        <v>279</v>
      </c>
      <c r="E40" s="138" t="s">
        <v>61</v>
      </c>
      <c r="F40" s="472">
        <v>0.5</v>
      </c>
      <c r="G40" s="417"/>
      <c r="H40" s="419"/>
      <c r="I40" s="419"/>
      <c r="J40" s="419"/>
      <c r="K40" s="419"/>
      <c r="L40" s="419"/>
      <c r="M40" s="420"/>
    </row>
    <row r="41" spans="1:13" ht="12.75">
      <c r="A41" s="320">
        <v>38</v>
      </c>
      <c r="B41" s="416" t="s">
        <v>1399</v>
      </c>
      <c r="C41" s="138" t="s">
        <v>169</v>
      </c>
      <c r="D41" s="138" t="s">
        <v>675</v>
      </c>
      <c r="E41" s="138" t="s">
        <v>61</v>
      </c>
      <c r="F41" s="472">
        <v>0.5</v>
      </c>
      <c r="G41" s="417"/>
      <c r="H41" s="419"/>
      <c r="I41" s="419"/>
      <c r="J41" s="419"/>
      <c r="K41" s="419"/>
      <c r="L41" s="419"/>
      <c r="M41" s="420"/>
    </row>
    <row r="42" spans="1:13" ht="12.75">
      <c r="A42" s="320">
        <v>39</v>
      </c>
      <c r="B42" s="416" t="s">
        <v>1414</v>
      </c>
      <c r="C42" s="138" t="s">
        <v>150</v>
      </c>
      <c r="D42" s="138" t="s">
        <v>650</v>
      </c>
      <c r="E42" s="138" t="s">
        <v>61</v>
      </c>
      <c r="F42" s="472">
        <v>0.5</v>
      </c>
      <c r="G42" s="417"/>
      <c r="H42" s="419"/>
      <c r="I42" s="419"/>
      <c r="J42" s="419"/>
      <c r="K42" s="419"/>
      <c r="L42" s="419"/>
      <c r="M42" s="420"/>
    </row>
    <row r="43" spans="1:13" ht="12.75">
      <c r="A43" s="320">
        <v>40</v>
      </c>
      <c r="B43" s="416" t="s">
        <v>1645</v>
      </c>
      <c r="C43" s="138" t="s">
        <v>153</v>
      </c>
      <c r="D43" s="138" t="s">
        <v>656</v>
      </c>
      <c r="E43" s="138" t="s">
        <v>61</v>
      </c>
      <c r="F43" s="472">
        <v>0.5</v>
      </c>
      <c r="G43" s="417"/>
      <c r="H43" s="419"/>
      <c r="I43" s="419"/>
      <c r="J43" s="419"/>
      <c r="K43" s="419"/>
      <c r="L43" s="419"/>
      <c r="M43" s="420"/>
    </row>
    <row r="44" spans="1:13" ht="12.75">
      <c r="A44" s="320">
        <v>41</v>
      </c>
      <c r="B44" s="416" t="s">
        <v>1648</v>
      </c>
      <c r="C44" s="138" t="s">
        <v>162</v>
      </c>
      <c r="D44" s="138" t="s">
        <v>655</v>
      </c>
      <c r="E44" s="138" t="s">
        <v>61</v>
      </c>
      <c r="F44" s="472">
        <v>0.5</v>
      </c>
      <c r="G44" s="417"/>
      <c r="H44" s="419"/>
      <c r="I44" s="419"/>
      <c r="J44" s="419"/>
      <c r="K44" s="419"/>
      <c r="L44" s="419"/>
      <c r="M44" s="420"/>
    </row>
    <row r="45" spans="1:13" ht="12.75">
      <c r="A45" s="320">
        <v>42</v>
      </c>
      <c r="B45" s="416" t="s">
        <v>1658</v>
      </c>
      <c r="C45" s="138" t="s">
        <v>159</v>
      </c>
      <c r="D45" s="138" t="s">
        <v>677</v>
      </c>
      <c r="E45" s="138" t="s">
        <v>61</v>
      </c>
      <c r="F45" s="472">
        <v>0.5</v>
      </c>
      <c r="G45" s="417"/>
      <c r="H45" s="419"/>
      <c r="I45" s="419"/>
      <c r="J45" s="419"/>
      <c r="K45" s="419"/>
      <c r="L45" s="419"/>
      <c r="M45" s="420"/>
    </row>
    <row r="46" spans="1:13" ht="12.75">
      <c r="A46" s="320">
        <v>43</v>
      </c>
      <c r="B46" s="416" t="s">
        <v>1659</v>
      </c>
      <c r="C46" s="138" t="s">
        <v>150</v>
      </c>
      <c r="D46" s="138" t="s">
        <v>678</v>
      </c>
      <c r="E46" s="138" t="s">
        <v>61</v>
      </c>
      <c r="F46" s="472">
        <v>0.5</v>
      </c>
      <c r="G46" s="417"/>
      <c r="H46" s="419"/>
      <c r="I46" s="419"/>
      <c r="J46" s="419"/>
      <c r="K46" s="419"/>
      <c r="L46" s="419"/>
      <c r="M46" s="420"/>
    </row>
    <row r="47" spans="1:13" ht="13.5" customHeight="1" thickBot="1">
      <c r="A47" s="421">
        <v>44</v>
      </c>
      <c r="B47" s="422" t="s">
        <v>1688</v>
      </c>
      <c r="C47" s="307" t="s">
        <v>165</v>
      </c>
      <c r="D47" s="307" t="s">
        <v>662</v>
      </c>
      <c r="E47" s="307" t="s">
        <v>61</v>
      </c>
      <c r="F47" s="344">
        <v>0.5</v>
      </c>
      <c r="G47" s="424"/>
      <c r="H47" s="424"/>
      <c r="I47" s="447"/>
      <c r="J47" s="447"/>
      <c r="K47" s="447"/>
      <c r="L47" s="447"/>
      <c r="M47" s="448"/>
    </row>
    <row r="48" spans="1:13" ht="12.75">
      <c r="A48" s="320">
        <v>45</v>
      </c>
      <c r="B48" s="416" t="s">
        <v>1486</v>
      </c>
      <c r="C48" s="138" t="s">
        <v>162</v>
      </c>
      <c r="D48" s="138" t="s">
        <v>652</v>
      </c>
      <c r="E48" s="138" t="s">
        <v>61</v>
      </c>
      <c r="F48" s="472">
        <v>0.1</v>
      </c>
      <c r="G48" s="417"/>
      <c r="H48" s="419"/>
      <c r="I48" s="419"/>
      <c r="J48" s="419"/>
      <c r="K48" s="419"/>
      <c r="L48" s="419"/>
      <c r="M48" s="420"/>
    </row>
    <row r="49" spans="1:13" ht="12.75">
      <c r="A49" s="320">
        <v>46</v>
      </c>
      <c r="B49" s="416" t="s">
        <v>1487</v>
      </c>
      <c r="C49" s="138" t="s">
        <v>144</v>
      </c>
      <c r="D49" s="138" t="s">
        <v>652</v>
      </c>
      <c r="E49" s="138" t="s">
        <v>61</v>
      </c>
      <c r="F49" s="472">
        <v>0.1</v>
      </c>
      <c r="G49" s="417"/>
      <c r="H49" s="419"/>
      <c r="I49" s="419"/>
      <c r="J49" s="419"/>
      <c r="K49" s="419"/>
      <c r="L49" s="419"/>
      <c r="M49" s="420"/>
    </row>
    <row r="50" spans="1:13" ht="12.75">
      <c r="A50" s="489">
        <v>47</v>
      </c>
      <c r="B50" s="528" t="s">
        <v>1560</v>
      </c>
      <c r="C50" s="529" t="s">
        <v>150</v>
      </c>
      <c r="D50" s="529" t="s">
        <v>279</v>
      </c>
      <c r="E50" s="529" t="s">
        <v>61</v>
      </c>
      <c r="F50" s="472">
        <v>0.1</v>
      </c>
      <c r="G50" s="417"/>
      <c r="H50" s="419"/>
      <c r="I50" s="419"/>
      <c r="J50" s="419"/>
      <c r="K50" s="419"/>
      <c r="L50" s="419"/>
      <c r="M50" s="420"/>
    </row>
    <row r="51" spans="1:13" ht="12.75">
      <c r="A51" s="320">
        <v>48</v>
      </c>
      <c r="B51" s="416" t="s">
        <v>1542</v>
      </c>
      <c r="C51" s="138" t="s">
        <v>167</v>
      </c>
      <c r="D51" s="138" t="s">
        <v>655</v>
      </c>
      <c r="E51" s="138" t="s">
        <v>61</v>
      </c>
      <c r="F51" s="472">
        <v>0.1</v>
      </c>
      <c r="G51" s="417"/>
      <c r="H51" s="419"/>
      <c r="I51" s="419"/>
      <c r="J51" s="419"/>
      <c r="K51" s="419"/>
      <c r="L51" s="419"/>
      <c r="M51" s="420"/>
    </row>
    <row r="52" spans="1:13" ht="12.75">
      <c r="A52" s="320">
        <v>49</v>
      </c>
      <c r="B52" s="416" t="s">
        <v>1543</v>
      </c>
      <c r="C52" s="138" t="s">
        <v>156</v>
      </c>
      <c r="D52" s="138" t="s">
        <v>653</v>
      </c>
      <c r="E52" s="138" t="s">
        <v>61</v>
      </c>
      <c r="F52" s="472">
        <v>0.1</v>
      </c>
      <c r="G52" s="417"/>
      <c r="H52" s="419"/>
      <c r="I52" s="419"/>
      <c r="J52" s="419"/>
      <c r="K52" s="419"/>
      <c r="L52" s="419"/>
      <c r="M52" s="420"/>
    </row>
    <row r="53" spans="1:13" ht="13.5" thickBot="1">
      <c r="A53" s="421">
        <v>50</v>
      </c>
      <c r="B53" s="422" t="s">
        <v>1593</v>
      </c>
      <c r="C53" s="307" t="s">
        <v>144</v>
      </c>
      <c r="D53" s="307" t="s">
        <v>662</v>
      </c>
      <c r="E53" s="307" t="s">
        <v>61</v>
      </c>
      <c r="F53" s="423">
        <v>0.1</v>
      </c>
      <c r="G53" s="424"/>
      <c r="H53" s="429"/>
      <c r="I53" s="429"/>
      <c r="J53" s="429"/>
      <c r="K53" s="429"/>
      <c r="L53" s="429"/>
      <c r="M53" s="430"/>
    </row>
    <row r="54" spans="1:13" ht="13.5" customHeight="1" thickBot="1">
      <c r="A54" s="23"/>
      <c r="B54" s="195" t="s">
        <v>50</v>
      </c>
      <c r="C54" s="63"/>
      <c r="D54" s="63"/>
      <c r="E54" s="63"/>
      <c r="F54" s="64">
        <f>SUM(F4:F53)</f>
        <v>93.19999999999999</v>
      </c>
      <c r="G54" s="63"/>
      <c r="H54" s="64"/>
      <c r="I54" s="165">
        <f>SUM(I4:I53)</f>
        <v>32.1</v>
      </c>
      <c r="J54" s="165">
        <f>SUM(J4:J53)</f>
        <v>15.7</v>
      </c>
      <c r="K54" s="165">
        <f>SUM(K4:K53)</f>
        <v>13.4</v>
      </c>
      <c r="L54" s="165">
        <f>SUM(L4:L53)</f>
        <v>0</v>
      </c>
      <c r="M54" s="166">
        <f>SUM(M4:M53)</f>
        <v>0</v>
      </c>
    </row>
    <row r="55" spans="1:13" ht="13.5" customHeight="1" thickBot="1">
      <c r="A55" s="80"/>
      <c r="B55" s="81" t="s">
        <v>990</v>
      </c>
      <c r="C55" s="82"/>
      <c r="D55" s="82"/>
      <c r="E55" s="82"/>
      <c r="F55" s="83"/>
      <c r="G55" s="82"/>
      <c r="H55" s="82"/>
      <c r="I55" s="83">
        <v>0</v>
      </c>
      <c r="J55" s="83"/>
      <c r="K55" s="83"/>
      <c r="L55" s="83"/>
      <c r="M55" s="143"/>
    </row>
    <row r="56" spans="1:13" ht="13.5" customHeight="1" thickBot="1">
      <c r="A56" s="10"/>
      <c r="B56" s="11" t="s">
        <v>49</v>
      </c>
      <c r="C56" s="12"/>
      <c r="D56" s="12"/>
      <c r="E56" s="12"/>
      <c r="F56" s="13">
        <f>83-SUM(F54:F55)</f>
        <v>-10.199999999999989</v>
      </c>
      <c r="G56" s="12"/>
      <c r="H56" s="12"/>
      <c r="I56" s="13"/>
      <c r="J56" s="13"/>
      <c r="K56" s="13"/>
      <c r="L56" s="13"/>
      <c r="M56" s="79"/>
    </row>
    <row r="57" ht="13.5" customHeight="1"/>
    <row r="58" ht="13.5" customHeight="1"/>
    <row r="59" spans="2:13" ht="13.5" customHeight="1" thickBot="1">
      <c r="B59" s="15" t="s">
        <v>1267</v>
      </c>
      <c r="C59" s="8"/>
      <c r="D59" s="8"/>
      <c r="E59" s="15"/>
      <c r="F59" s="7"/>
      <c r="G59" s="8"/>
      <c r="H59" s="8"/>
      <c r="I59" s="8"/>
      <c r="J59" s="8"/>
      <c r="K59" s="8"/>
      <c r="L59" s="8"/>
      <c r="M59" s="8"/>
    </row>
    <row r="60" spans="2:13" ht="13.5" customHeight="1">
      <c r="B60" s="551" t="s">
        <v>1135</v>
      </c>
      <c r="C60" s="569" t="s">
        <v>146</v>
      </c>
      <c r="D60" s="569" t="s">
        <v>655</v>
      </c>
      <c r="E60" s="569" t="s">
        <v>1266</v>
      </c>
      <c r="F60" s="552">
        <v>0.4</v>
      </c>
      <c r="G60" s="552"/>
      <c r="H60" s="552"/>
      <c r="I60" s="552"/>
      <c r="J60" s="552"/>
      <c r="K60" s="552"/>
      <c r="L60" s="552"/>
      <c r="M60" s="553"/>
    </row>
    <row r="61" spans="2:13" ht="13.5" customHeight="1">
      <c r="B61" s="554" t="s">
        <v>1136</v>
      </c>
      <c r="C61" s="568" t="s">
        <v>151</v>
      </c>
      <c r="D61" s="568" t="s">
        <v>633</v>
      </c>
      <c r="E61" s="568" t="s">
        <v>1266</v>
      </c>
      <c r="F61" s="550">
        <v>0.2</v>
      </c>
      <c r="G61" s="550"/>
      <c r="H61" s="550"/>
      <c r="I61" s="550"/>
      <c r="J61" s="550"/>
      <c r="K61" s="550"/>
      <c r="L61" s="550"/>
      <c r="M61" s="555"/>
    </row>
    <row r="62" spans="2:13" ht="13.5" customHeight="1">
      <c r="B62" s="554" t="s">
        <v>1137</v>
      </c>
      <c r="C62" s="568" t="s">
        <v>157</v>
      </c>
      <c r="D62" s="568" t="s">
        <v>652</v>
      </c>
      <c r="E62" s="568" t="s">
        <v>1266</v>
      </c>
      <c r="F62" s="550">
        <v>0.1</v>
      </c>
      <c r="G62" s="550"/>
      <c r="H62" s="550"/>
      <c r="I62" s="550"/>
      <c r="J62" s="550"/>
      <c r="K62" s="550"/>
      <c r="L62" s="550"/>
      <c r="M62" s="555"/>
    </row>
    <row r="63" spans="2:13" ht="13.5" customHeight="1">
      <c r="B63" s="554" t="s">
        <v>1138</v>
      </c>
      <c r="C63" s="568" t="s">
        <v>151</v>
      </c>
      <c r="D63" s="568" t="s">
        <v>19</v>
      </c>
      <c r="E63" s="568" t="s">
        <v>1266</v>
      </c>
      <c r="F63" s="550">
        <v>0.1</v>
      </c>
      <c r="G63" s="550"/>
      <c r="H63" s="550"/>
      <c r="I63" s="550"/>
      <c r="J63" s="550"/>
      <c r="K63" s="550"/>
      <c r="L63" s="550"/>
      <c r="M63" s="555"/>
    </row>
    <row r="64" spans="2:13" ht="13.5" customHeight="1">
      <c r="B64" s="554" t="s">
        <v>1139</v>
      </c>
      <c r="C64" s="568" t="s">
        <v>156</v>
      </c>
      <c r="D64" s="568" t="s">
        <v>625</v>
      </c>
      <c r="E64" s="568" t="s">
        <v>1266</v>
      </c>
      <c r="F64" s="550">
        <v>0.1</v>
      </c>
      <c r="G64" s="550"/>
      <c r="H64" s="550"/>
      <c r="I64" s="550"/>
      <c r="J64" s="550"/>
      <c r="K64" s="550"/>
      <c r="L64" s="550"/>
      <c r="M64" s="555"/>
    </row>
    <row r="65" spans="2:13" ht="13.5" customHeight="1">
      <c r="B65" s="554" t="s">
        <v>1140</v>
      </c>
      <c r="C65" s="568" t="s">
        <v>146</v>
      </c>
      <c r="D65" s="568" t="s">
        <v>298</v>
      </c>
      <c r="E65" s="568" t="s">
        <v>1266</v>
      </c>
      <c r="F65" s="550">
        <v>0.1</v>
      </c>
      <c r="G65" s="550"/>
      <c r="H65" s="550"/>
      <c r="I65" s="550"/>
      <c r="J65" s="550"/>
      <c r="K65" s="550"/>
      <c r="L65" s="550"/>
      <c r="M65" s="555"/>
    </row>
    <row r="66" spans="2:13" ht="13.5" customHeight="1" thickBot="1">
      <c r="B66" s="556" t="s">
        <v>1141</v>
      </c>
      <c r="C66" s="570" t="s">
        <v>150</v>
      </c>
      <c r="D66" s="570" t="s">
        <v>298</v>
      </c>
      <c r="E66" s="570" t="s">
        <v>1266</v>
      </c>
      <c r="F66" s="557">
        <v>0.1</v>
      </c>
      <c r="G66" s="557"/>
      <c r="H66" s="557"/>
      <c r="I66" s="557"/>
      <c r="J66" s="557"/>
      <c r="K66" s="557"/>
      <c r="L66" s="557"/>
      <c r="M66" s="558"/>
    </row>
  </sheetData>
  <mergeCells count="1">
    <mergeCell ref="B1:F1"/>
  </mergeCells>
  <hyperlinks>
    <hyperlink ref="D2" r:id="rId1" display="mailto:cdolgin@attglobal.net"/>
  </hyperlinks>
  <printOptions/>
  <pageMargins left="0.75" right="0.75" top="1" bottom="1" header="0.5" footer="0.5"/>
  <pageSetup horizontalDpi="600" verticalDpi="60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IU137"/>
  <sheetViews>
    <sheetView workbookViewId="0" topLeftCell="A28">
      <selection activeCell="D49" sqref="D49"/>
    </sheetView>
  </sheetViews>
  <sheetFormatPr defaultColWidth="9.140625" defaultRowHeight="12.75"/>
  <cols>
    <col min="1" max="1" width="7.421875" style="0" bestFit="1" customWidth="1"/>
    <col min="2" max="2" width="29.7109375" style="0" bestFit="1" customWidth="1"/>
    <col min="3" max="4" width="8.7109375" style="16" customWidth="1"/>
    <col min="5" max="5" width="12.28125" style="0" customWidth="1"/>
    <col min="6" max="6" width="9.28125" style="251" customWidth="1"/>
    <col min="7" max="7" width="8.7109375" style="16" bestFit="1" customWidth="1"/>
    <col min="8" max="8" width="13.57421875" style="16" bestFit="1" customWidth="1"/>
    <col min="9" max="13" width="9.140625" style="53" customWidth="1"/>
    <col min="14" max="14" width="7.7109375" style="0" bestFit="1" customWidth="1"/>
    <col min="15" max="15" width="14.00390625" style="0" bestFit="1" customWidth="1"/>
    <col min="16" max="16" width="19.00390625" style="0" bestFit="1" customWidth="1"/>
    <col min="17" max="17" width="7.140625" style="0" bestFit="1" customWidth="1"/>
  </cols>
  <sheetData>
    <row r="1" spans="1:12" ht="20.25">
      <c r="A1" s="18"/>
      <c r="B1" s="640" t="s">
        <v>182</v>
      </c>
      <c r="C1" s="640"/>
      <c r="D1" s="18"/>
      <c r="E1" s="18"/>
      <c r="F1" s="249"/>
      <c r="G1" s="18"/>
      <c r="H1" s="18"/>
      <c r="I1" s="178"/>
      <c r="J1" s="178"/>
      <c r="K1" s="178"/>
      <c r="L1" s="178"/>
    </row>
    <row r="2" spans="1:13" s="120" customFormat="1" ht="11.25">
      <c r="A2" s="117"/>
      <c r="B2" s="118" t="s">
        <v>54</v>
      </c>
      <c r="C2" s="117"/>
      <c r="D2" s="539" t="s">
        <v>52</v>
      </c>
      <c r="E2" s="117"/>
      <c r="F2" s="250"/>
      <c r="G2" s="117" t="s">
        <v>53</v>
      </c>
      <c r="H2" s="117"/>
      <c r="I2" s="122"/>
      <c r="J2" s="122"/>
      <c r="K2" s="122"/>
      <c r="L2" s="122"/>
      <c r="M2" s="121"/>
    </row>
    <row r="3" spans="1:13" ht="26.25" thickBot="1">
      <c r="A3" s="3"/>
      <c r="B3" s="21" t="s">
        <v>139</v>
      </c>
      <c r="C3" s="3" t="s">
        <v>183</v>
      </c>
      <c r="D3" s="3" t="s">
        <v>260</v>
      </c>
      <c r="E3" s="3" t="s">
        <v>141</v>
      </c>
      <c r="F3" s="32" t="s">
        <v>4</v>
      </c>
      <c r="G3" s="32" t="s">
        <v>142</v>
      </c>
      <c r="H3" s="32" t="s">
        <v>5</v>
      </c>
      <c r="I3" s="32">
        <v>2009</v>
      </c>
      <c r="J3" s="32">
        <v>2010</v>
      </c>
      <c r="K3" s="32">
        <v>2011</v>
      </c>
      <c r="L3" s="32">
        <v>2012</v>
      </c>
      <c r="M3" s="32">
        <f>L3+1</f>
        <v>2013</v>
      </c>
    </row>
    <row r="4" spans="1:13" ht="12.75">
      <c r="A4" s="292">
        <f>A3+1</f>
        <v>1</v>
      </c>
      <c r="B4" s="381" t="s">
        <v>375</v>
      </c>
      <c r="C4" s="190" t="s">
        <v>156</v>
      </c>
      <c r="D4" s="190" t="s">
        <v>292</v>
      </c>
      <c r="E4" s="190" t="s">
        <v>145</v>
      </c>
      <c r="F4" s="185">
        <v>1.5</v>
      </c>
      <c r="G4" s="190">
        <v>4</v>
      </c>
      <c r="H4" s="190">
        <f aca="true" t="shared" si="0" ref="H4:H10">IF(G4="","",G4-1)</f>
        <v>3</v>
      </c>
      <c r="I4" s="192">
        <f aca="true" t="shared" si="1" ref="I4:I10">IF(G4="","",IF(G4&lt;=4,IF(H4&gt;=1,IF(F4&lt;=9,F4+1,10),0),IF(H4&gt;=1,IF(F4&lt;=8.5,F4+1.5,10),0)))</f>
        <v>2.5</v>
      </c>
      <c r="J4" s="192">
        <f aca="true" t="shared" si="2" ref="J4:J10">IF(G4="","",IF(G4&lt;=4,IF(H4&gt;=2,IF(I4&lt;=9,I4+1,10),0),IF(H4&gt;=2,IF(I4&lt;=8.5,I4+1.5,10),0)))</f>
        <v>3.5</v>
      </c>
      <c r="K4" s="192">
        <f aca="true" t="shared" si="3" ref="K4:K10">IF(G4="","",IF(G4&lt;=4,IF(H4&gt;=3,IF(J4&lt;=9,J4+1,10),0),IF(H4&gt;=3,IF(J4&lt;=8.5,J4+1.5,10),0)))</f>
        <v>4.5</v>
      </c>
      <c r="L4" s="192">
        <f aca="true" t="shared" si="4" ref="L4:L10">IF(G4="","",IF(G4&lt;=4,IF(H4&gt;=4,IF(K4&lt;=9,K4+1,10),0),IF(H4&gt;=4,IF(K4&lt;=8.5,K4+1.5,10),0)))</f>
        <v>0</v>
      </c>
      <c r="M4" s="218">
        <f aca="true" t="shared" si="5" ref="M4:M10">IF(G4="","",IF(G4&lt;=4,IF(H4&gt;=5,IF(L4&lt;=9,L4+1,10),0),IF(H4&gt;=5,IF(L4&lt;=8.5,L4+1.5,10),0)))</f>
        <v>0</v>
      </c>
    </row>
    <row r="5" spans="1:13" s="15" customFormat="1" ht="12.75">
      <c r="A5" s="70">
        <f aca="true" t="shared" si="6" ref="A5:A16">A4+1</f>
        <v>2</v>
      </c>
      <c r="B5" s="175" t="s">
        <v>376</v>
      </c>
      <c r="C5" s="168" t="s">
        <v>157</v>
      </c>
      <c r="D5" s="168" t="s">
        <v>298</v>
      </c>
      <c r="E5" s="168" t="s">
        <v>145</v>
      </c>
      <c r="F5" s="184">
        <v>1.25</v>
      </c>
      <c r="G5" s="168">
        <v>4</v>
      </c>
      <c r="H5" s="168">
        <f t="shared" si="0"/>
        <v>3</v>
      </c>
      <c r="I5" s="177">
        <f t="shared" si="1"/>
        <v>2.25</v>
      </c>
      <c r="J5" s="177">
        <f t="shared" si="2"/>
        <v>3.25</v>
      </c>
      <c r="K5" s="177">
        <f t="shared" si="3"/>
        <v>4.25</v>
      </c>
      <c r="L5" s="177">
        <f t="shared" si="4"/>
        <v>0</v>
      </c>
      <c r="M5" s="217">
        <f t="shared" si="5"/>
        <v>0</v>
      </c>
    </row>
    <row r="6" spans="1:13" s="15" customFormat="1" ht="12.75">
      <c r="A6" s="70">
        <f t="shared" si="6"/>
        <v>3</v>
      </c>
      <c r="B6" s="175" t="s">
        <v>564</v>
      </c>
      <c r="C6" s="168" t="s">
        <v>159</v>
      </c>
      <c r="D6" s="168" t="s">
        <v>276</v>
      </c>
      <c r="E6" s="168" t="s">
        <v>145</v>
      </c>
      <c r="F6" s="184">
        <v>0.8</v>
      </c>
      <c r="G6" s="168">
        <v>4</v>
      </c>
      <c r="H6" s="168">
        <f t="shared" si="0"/>
        <v>3</v>
      </c>
      <c r="I6" s="177">
        <f t="shared" si="1"/>
        <v>1.8</v>
      </c>
      <c r="J6" s="177">
        <f t="shared" si="2"/>
        <v>2.8</v>
      </c>
      <c r="K6" s="177">
        <f t="shared" si="3"/>
        <v>3.8</v>
      </c>
      <c r="L6" s="177">
        <f t="shared" si="4"/>
        <v>0</v>
      </c>
      <c r="M6" s="217">
        <f t="shared" si="5"/>
        <v>0</v>
      </c>
    </row>
    <row r="7" spans="1:13" s="15" customFormat="1" ht="12.75">
      <c r="A7" s="70">
        <f t="shared" si="6"/>
        <v>4</v>
      </c>
      <c r="B7" s="175" t="s">
        <v>377</v>
      </c>
      <c r="C7" s="168" t="s">
        <v>167</v>
      </c>
      <c r="D7" s="168" t="s">
        <v>273</v>
      </c>
      <c r="E7" s="168" t="s">
        <v>145</v>
      </c>
      <c r="F7" s="184">
        <v>0.7</v>
      </c>
      <c r="G7" s="168">
        <v>4</v>
      </c>
      <c r="H7" s="168">
        <f t="shared" si="0"/>
        <v>3</v>
      </c>
      <c r="I7" s="177">
        <f t="shared" si="1"/>
        <v>1.7</v>
      </c>
      <c r="J7" s="177">
        <f t="shared" si="2"/>
        <v>2.7</v>
      </c>
      <c r="K7" s="177">
        <f t="shared" si="3"/>
        <v>3.7</v>
      </c>
      <c r="L7" s="177">
        <f t="shared" si="4"/>
        <v>0</v>
      </c>
      <c r="M7" s="217">
        <f t="shared" si="5"/>
        <v>0</v>
      </c>
    </row>
    <row r="8" spans="1:13" s="15" customFormat="1" ht="12.75">
      <c r="A8" s="70">
        <f t="shared" si="6"/>
        <v>5</v>
      </c>
      <c r="B8" s="175" t="s">
        <v>412</v>
      </c>
      <c r="C8" s="168" t="s">
        <v>149</v>
      </c>
      <c r="D8" s="168" t="s">
        <v>297</v>
      </c>
      <c r="E8" s="168" t="s">
        <v>145</v>
      </c>
      <c r="F8" s="184">
        <v>0.4</v>
      </c>
      <c r="G8" s="168">
        <v>4</v>
      </c>
      <c r="H8" s="168">
        <f t="shared" si="0"/>
        <v>3</v>
      </c>
      <c r="I8" s="177">
        <f t="shared" si="1"/>
        <v>1.4</v>
      </c>
      <c r="J8" s="177">
        <f t="shared" si="2"/>
        <v>2.4</v>
      </c>
      <c r="K8" s="177">
        <f t="shared" si="3"/>
        <v>3.4</v>
      </c>
      <c r="L8" s="177">
        <f t="shared" si="4"/>
        <v>0</v>
      </c>
      <c r="M8" s="217">
        <f t="shared" si="5"/>
        <v>0</v>
      </c>
    </row>
    <row r="9" spans="1:13" s="15" customFormat="1" ht="12.75">
      <c r="A9" s="70">
        <f t="shared" si="6"/>
        <v>6</v>
      </c>
      <c r="B9" s="175" t="s">
        <v>421</v>
      </c>
      <c r="C9" s="168" t="s">
        <v>147</v>
      </c>
      <c r="D9" s="168" t="s">
        <v>265</v>
      </c>
      <c r="E9" s="168" t="s">
        <v>145</v>
      </c>
      <c r="F9" s="184">
        <v>0.4</v>
      </c>
      <c r="G9" s="168">
        <v>4</v>
      </c>
      <c r="H9" s="168">
        <f t="shared" si="0"/>
        <v>3</v>
      </c>
      <c r="I9" s="177">
        <f t="shared" si="1"/>
        <v>1.4</v>
      </c>
      <c r="J9" s="177">
        <f t="shared" si="2"/>
        <v>2.4</v>
      </c>
      <c r="K9" s="177">
        <f t="shared" si="3"/>
        <v>3.4</v>
      </c>
      <c r="L9" s="177">
        <f t="shared" si="4"/>
        <v>0</v>
      </c>
      <c r="M9" s="217">
        <f t="shared" si="5"/>
        <v>0</v>
      </c>
    </row>
    <row r="10" spans="1:13" s="15" customFormat="1" ht="12.75">
      <c r="A10" s="70">
        <f t="shared" si="6"/>
        <v>7</v>
      </c>
      <c r="B10" s="175" t="s">
        <v>616</v>
      </c>
      <c r="C10" s="168" t="s">
        <v>144</v>
      </c>
      <c r="D10" s="168" t="s">
        <v>280</v>
      </c>
      <c r="E10" s="168" t="s">
        <v>145</v>
      </c>
      <c r="F10" s="184">
        <v>0.3</v>
      </c>
      <c r="G10" s="168">
        <v>4</v>
      </c>
      <c r="H10" s="168">
        <f t="shared" si="0"/>
        <v>3</v>
      </c>
      <c r="I10" s="177">
        <f t="shared" si="1"/>
        <v>1.3</v>
      </c>
      <c r="J10" s="177">
        <f t="shared" si="2"/>
        <v>2.3</v>
      </c>
      <c r="K10" s="177">
        <f t="shared" si="3"/>
        <v>3.3</v>
      </c>
      <c r="L10" s="177">
        <f t="shared" si="4"/>
        <v>0</v>
      </c>
      <c r="M10" s="217">
        <f t="shared" si="5"/>
        <v>0</v>
      </c>
    </row>
    <row r="11" spans="1:13" ht="12.75">
      <c r="A11" s="29">
        <v>8</v>
      </c>
      <c r="B11" s="39" t="s">
        <v>287</v>
      </c>
      <c r="C11" s="42" t="s">
        <v>161</v>
      </c>
      <c r="D11" s="42" t="s">
        <v>290</v>
      </c>
      <c r="E11" s="42" t="s">
        <v>145</v>
      </c>
      <c r="F11" s="111">
        <v>4</v>
      </c>
      <c r="G11" s="168">
        <v>6</v>
      </c>
      <c r="H11" s="168">
        <v>3</v>
      </c>
      <c r="I11" s="57">
        <f>IF(G11="","",IF(G11&lt;=4,IF(H11&gt;=1,IF(F11&lt;=9,F11+1,10),0),IF(H11&gt;=1,IF(F11&lt;=8.5,F11+1.5,10),0)))</f>
        <v>5.5</v>
      </c>
      <c r="J11" s="57">
        <f>IF(G11="","",IF(G11&lt;=4,IF(H11&gt;=2,IF(I11&lt;=9,I11+1,10),0),IF(H11&gt;=2,IF(I11&lt;=8.5,I11+1.5,10),0)))</f>
        <v>7</v>
      </c>
      <c r="K11" s="57">
        <f>IF(G11="","",IF(G11&lt;=4,IF(H11&gt;=3,IF(J11&lt;=9,J11+1,10),0),IF(H11&gt;=3,IF(J11&lt;=8.5,J11+1.5,10),0)))</f>
        <v>8.5</v>
      </c>
      <c r="L11" s="232">
        <f>IF(G11="","",IF(G11&lt;=4,IF(H11&gt;=4,IF(K11&lt;=9,K11+1,10),0),IF(H11&gt;=4,IF(K11&lt;=8.5,K11+1.5,10),0)))</f>
        <v>0</v>
      </c>
      <c r="M11" s="233">
        <f>IF(G11="","",IF(G11&lt;=4,IF(H11&gt;=5,IF(L11&lt;=9,L11+1,10),0),IF(H11&gt;=5,IF(L11&lt;=8.5,L11+1.5,10),0)))</f>
        <v>0</v>
      </c>
    </row>
    <row r="12" spans="1:13" s="15" customFormat="1" ht="12.75">
      <c r="A12" s="29">
        <v>9</v>
      </c>
      <c r="B12" s="39" t="s">
        <v>69</v>
      </c>
      <c r="C12" s="42" t="s">
        <v>65</v>
      </c>
      <c r="D12" s="42" t="s">
        <v>284</v>
      </c>
      <c r="E12" s="42" t="s">
        <v>145</v>
      </c>
      <c r="F12" s="48">
        <v>2</v>
      </c>
      <c r="G12" s="42">
        <v>4</v>
      </c>
      <c r="H12" s="42">
        <v>2</v>
      </c>
      <c r="I12" s="48">
        <f aca="true" t="shared" si="7" ref="I12:I17">IF(G12&lt;=4,IF(H12&gt;=1,IF(F12&lt;=9,F12+1,10),0),IF(H12&gt;=1,IF(F12&lt;=8.5,F12+1.5,10),0))</f>
        <v>3</v>
      </c>
      <c r="J12" s="48">
        <f aca="true" t="shared" si="8" ref="J12:J17">IF(G12&lt;=4,IF(H12&gt;=2,IF(I12&lt;=9,I12+1,10),0),IF(H12&gt;=2,IF(I12&lt;=8.5,I12+1.5,10),0))</f>
        <v>4</v>
      </c>
      <c r="K12" s="48">
        <f aca="true" t="shared" si="9" ref="K12:K17">IF(G12&lt;=4,IF(H12&gt;=3,IF(J12&lt;=9,J12+1,10),0),IF(H12&gt;=3,IF(J12&lt;=8.5,J12+1.5,10),0))</f>
        <v>0</v>
      </c>
      <c r="L12" s="184">
        <f aca="true" t="shared" si="10" ref="L12:L17">IF(G12&lt;=4,IF(H12&gt;=4,IF(K12&lt;=9,K12+1,10),0),IF(H12&gt;=4,IF(K12&lt;=8.5,K12+1.5,10),0))</f>
        <v>0</v>
      </c>
      <c r="M12" s="186">
        <f aca="true" t="shared" si="11" ref="M12:M17">IF(G12&lt;=4,IF(H12&gt;=5,IF(L12&lt;=9,L12+1,10),0),IF(H12&gt;=5,IF(L12&lt;=8.5,L12+1.5,10),0))</f>
        <v>0</v>
      </c>
    </row>
    <row r="13" spans="1:13" s="15" customFormat="1" ht="12.75">
      <c r="A13" s="29">
        <f t="shared" si="6"/>
        <v>10</v>
      </c>
      <c r="B13" s="39" t="s">
        <v>76</v>
      </c>
      <c r="C13" s="42" t="s">
        <v>154</v>
      </c>
      <c r="D13" s="42" t="s">
        <v>297</v>
      </c>
      <c r="E13" s="42" t="s">
        <v>145</v>
      </c>
      <c r="F13" s="48">
        <v>2</v>
      </c>
      <c r="G13" s="42">
        <v>4</v>
      </c>
      <c r="H13" s="42">
        <v>2</v>
      </c>
      <c r="I13" s="48">
        <f t="shared" si="7"/>
        <v>3</v>
      </c>
      <c r="J13" s="48">
        <f t="shared" si="8"/>
        <v>4</v>
      </c>
      <c r="K13" s="48">
        <f t="shared" si="9"/>
        <v>0</v>
      </c>
      <c r="L13" s="184">
        <f t="shared" si="10"/>
        <v>0</v>
      </c>
      <c r="M13" s="186">
        <f t="shared" si="11"/>
        <v>0</v>
      </c>
    </row>
    <row r="14" spans="1:13" s="15" customFormat="1" ht="12.75">
      <c r="A14" s="29">
        <f t="shared" si="6"/>
        <v>11</v>
      </c>
      <c r="B14" s="39" t="s">
        <v>70</v>
      </c>
      <c r="C14" s="42" t="s">
        <v>167</v>
      </c>
      <c r="D14" s="42" t="s">
        <v>275</v>
      </c>
      <c r="E14" s="42" t="s">
        <v>145</v>
      </c>
      <c r="F14" s="48">
        <v>1.5</v>
      </c>
      <c r="G14" s="42">
        <v>4</v>
      </c>
      <c r="H14" s="42">
        <v>2</v>
      </c>
      <c r="I14" s="48">
        <f t="shared" si="7"/>
        <v>2.5</v>
      </c>
      <c r="J14" s="48">
        <f t="shared" si="8"/>
        <v>3.5</v>
      </c>
      <c r="K14" s="48">
        <f t="shared" si="9"/>
        <v>0</v>
      </c>
      <c r="L14" s="184">
        <f t="shared" si="10"/>
        <v>0</v>
      </c>
      <c r="M14" s="186">
        <f t="shared" si="11"/>
        <v>0</v>
      </c>
    </row>
    <row r="15" spans="1:13" s="15" customFormat="1" ht="12.75">
      <c r="A15" s="29">
        <f t="shared" si="6"/>
        <v>12</v>
      </c>
      <c r="B15" s="39" t="s">
        <v>137</v>
      </c>
      <c r="C15" s="42" t="s">
        <v>146</v>
      </c>
      <c r="D15" s="42" t="s">
        <v>272</v>
      </c>
      <c r="E15" s="42" t="s">
        <v>145</v>
      </c>
      <c r="F15" s="48">
        <v>1.5</v>
      </c>
      <c r="G15" s="42">
        <v>4</v>
      </c>
      <c r="H15" s="42">
        <v>2</v>
      </c>
      <c r="I15" s="48">
        <f t="shared" si="7"/>
        <v>2.5</v>
      </c>
      <c r="J15" s="48">
        <f t="shared" si="8"/>
        <v>3.5</v>
      </c>
      <c r="K15" s="48">
        <f t="shared" si="9"/>
        <v>0</v>
      </c>
      <c r="L15" s="184">
        <f t="shared" si="10"/>
        <v>0</v>
      </c>
      <c r="M15" s="186">
        <f t="shared" si="11"/>
        <v>0</v>
      </c>
    </row>
    <row r="16" spans="1:13" s="15" customFormat="1" ht="12.75">
      <c r="A16" s="29">
        <f t="shared" si="6"/>
        <v>13</v>
      </c>
      <c r="B16" s="39" t="s">
        <v>92</v>
      </c>
      <c r="C16" s="42" t="s">
        <v>167</v>
      </c>
      <c r="D16" s="42" t="s">
        <v>292</v>
      </c>
      <c r="E16" s="42" t="s">
        <v>145</v>
      </c>
      <c r="F16" s="48">
        <v>1.4</v>
      </c>
      <c r="G16" s="42">
        <v>4</v>
      </c>
      <c r="H16" s="42">
        <v>2</v>
      </c>
      <c r="I16" s="48">
        <f t="shared" si="7"/>
        <v>2.4</v>
      </c>
      <c r="J16" s="48">
        <f t="shared" si="8"/>
        <v>3.4</v>
      </c>
      <c r="K16" s="48">
        <f t="shared" si="9"/>
        <v>0</v>
      </c>
      <c r="L16" s="184">
        <f t="shared" si="10"/>
        <v>0</v>
      </c>
      <c r="M16" s="186">
        <f t="shared" si="11"/>
        <v>0</v>
      </c>
    </row>
    <row r="17" spans="1:13" s="15" customFormat="1" ht="12.75">
      <c r="A17" s="29">
        <f aca="true" t="shared" si="12" ref="A17:A26">A16+1</f>
        <v>14</v>
      </c>
      <c r="B17" s="39" t="s">
        <v>117</v>
      </c>
      <c r="C17" s="42" t="s">
        <v>165</v>
      </c>
      <c r="D17" s="42" t="s">
        <v>63</v>
      </c>
      <c r="E17" s="42" t="s">
        <v>145</v>
      </c>
      <c r="F17" s="48">
        <v>1.1</v>
      </c>
      <c r="G17" s="42">
        <v>4</v>
      </c>
      <c r="H17" s="42">
        <v>2</v>
      </c>
      <c r="I17" s="48">
        <f t="shared" si="7"/>
        <v>2.1</v>
      </c>
      <c r="J17" s="48">
        <f t="shared" si="8"/>
        <v>3.1</v>
      </c>
      <c r="K17" s="48">
        <f t="shared" si="9"/>
        <v>0</v>
      </c>
      <c r="L17" s="184">
        <f t="shared" si="10"/>
        <v>0</v>
      </c>
      <c r="M17" s="186">
        <f t="shared" si="11"/>
        <v>0</v>
      </c>
    </row>
    <row r="18" spans="1:13" s="15" customFormat="1" ht="12.75">
      <c r="A18" s="29">
        <f t="shared" si="12"/>
        <v>15</v>
      </c>
      <c r="B18" s="39" t="s">
        <v>892</v>
      </c>
      <c r="C18" s="42" t="s">
        <v>144</v>
      </c>
      <c r="D18" s="42" t="s">
        <v>323</v>
      </c>
      <c r="E18" s="42" t="s">
        <v>145</v>
      </c>
      <c r="F18" s="48">
        <v>0.5</v>
      </c>
      <c r="G18" s="42">
        <v>3</v>
      </c>
      <c r="H18" s="42">
        <f>IF(G18="","",G18-1)</f>
        <v>2</v>
      </c>
      <c r="I18" s="48">
        <f aca="true" t="shared" si="13" ref="I18:I26">IF(G18="","",IF(G18&lt;=4,IF(H18&gt;=1,IF(F18&lt;=9,F18+1,10),0),IF(H18&gt;=1,IF(F18&lt;=8.5,F18+1.5,10),0)))</f>
        <v>1.5</v>
      </c>
      <c r="J18" s="48">
        <f aca="true" t="shared" si="14" ref="J18:J26">IF(G18="","",IF(G18&lt;=4,IF(H18&gt;=2,IF(I18&lt;=9,I18+1,10),0),IF(H18&gt;=2,IF(I18&lt;=8.5,I18+1.5,10),0)))</f>
        <v>2.5</v>
      </c>
      <c r="K18" s="48">
        <f aca="true" t="shared" si="15" ref="K18:K26">IF(G18="","",IF(G18&lt;=4,IF(H18&gt;=3,IF(J18&lt;=9,J18+1,10),0),IF(H18&gt;=3,IF(J18&lt;=8.5,J18+1.5,10),0)))</f>
        <v>0</v>
      </c>
      <c r="L18" s="184">
        <f aca="true" t="shared" si="16" ref="L18:L26">IF(G18="","",IF(G18&lt;=4,IF(H18&gt;=4,IF(K18&lt;=9,K18+1,10),0),IF(H18&gt;=4,IF(K18&lt;=8.5,K18+1.5,10),0)))</f>
        <v>0</v>
      </c>
      <c r="M18" s="186">
        <f aca="true" t="shared" si="17" ref="M18:M26">IF(G18="","",IF(G18&lt;=4,IF(H18&gt;=5,IF(L18&lt;=9,L18+1,10),0),IF(H18&gt;=5,IF(L18&lt;=8.5,L18+1.5,10),0)))</f>
        <v>0</v>
      </c>
    </row>
    <row r="19" spans="1:13" s="15" customFormat="1" ht="12.75">
      <c r="A19" s="70">
        <f t="shared" si="12"/>
        <v>16</v>
      </c>
      <c r="B19" s="175" t="s">
        <v>472</v>
      </c>
      <c r="C19" s="168" t="s">
        <v>155</v>
      </c>
      <c r="D19" s="168" t="s">
        <v>279</v>
      </c>
      <c r="E19" s="168" t="s">
        <v>145</v>
      </c>
      <c r="F19" s="176">
        <v>0.1</v>
      </c>
      <c r="G19" s="168">
        <v>3</v>
      </c>
      <c r="H19" s="168">
        <f>IF(G19="","",G19-1)</f>
        <v>2</v>
      </c>
      <c r="I19" s="177">
        <f t="shared" si="13"/>
        <v>1.1</v>
      </c>
      <c r="J19" s="177">
        <f t="shared" si="14"/>
        <v>2.1</v>
      </c>
      <c r="K19" s="177">
        <f t="shared" si="15"/>
        <v>0</v>
      </c>
      <c r="L19" s="177">
        <f t="shared" si="16"/>
        <v>0</v>
      </c>
      <c r="M19" s="217">
        <f t="shared" si="17"/>
        <v>0</v>
      </c>
    </row>
    <row r="20" spans="1:13" ht="12.75">
      <c r="A20" s="29">
        <f t="shared" si="12"/>
        <v>17</v>
      </c>
      <c r="B20" s="39" t="s">
        <v>804</v>
      </c>
      <c r="C20" s="42" t="s">
        <v>805</v>
      </c>
      <c r="D20" s="42" t="s">
        <v>265</v>
      </c>
      <c r="E20" s="42" t="s">
        <v>145</v>
      </c>
      <c r="F20" s="48">
        <v>4</v>
      </c>
      <c r="G20" s="42">
        <v>2</v>
      </c>
      <c r="H20" s="42">
        <f>IF(G20="","",G20-1)</f>
        <v>1</v>
      </c>
      <c r="I20" s="48">
        <f t="shared" si="13"/>
        <v>5</v>
      </c>
      <c r="J20" s="48">
        <f t="shared" si="14"/>
        <v>0</v>
      </c>
      <c r="K20" s="48">
        <f t="shared" si="15"/>
        <v>0</v>
      </c>
      <c r="L20" s="184">
        <f t="shared" si="16"/>
        <v>0</v>
      </c>
      <c r="M20" s="186">
        <f t="shared" si="17"/>
        <v>0</v>
      </c>
    </row>
    <row r="21" spans="1:13" s="15" customFormat="1" ht="12.75">
      <c r="A21" s="29">
        <f t="shared" si="12"/>
        <v>18</v>
      </c>
      <c r="B21" s="47" t="s">
        <v>327</v>
      </c>
      <c r="C21" s="42" t="s">
        <v>159</v>
      </c>
      <c r="D21" s="42" t="s">
        <v>281</v>
      </c>
      <c r="E21" s="42" t="s">
        <v>145</v>
      </c>
      <c r="F21" s="48">
        <v>3</v>
      </c>
      <c r="G21" s="56">
        <v>4</v>
      </c>
      <c r="H21" s="56">
        <v>1</v>
      </c>
      <c r="I21" s="48">
        <f t="shared" si="13"/>
        <v>4</v>
      </c>
      <c r="J21" s="48">
        <f t="shared" si="14"/>
        <v>0</v>
      </c>
      <c r="K21" s="48">
        <f t="shared" si="15"/>
        <v>0</v>
      </c>
      <c r="L21" s="48">
        <f t="shared" si="16"/>
        <v>0</v>
      </c>
      <c r="M21" s="52">
        <f t="shared" si="17"/>
        <v>0</v>
      </c>
    </row>
    <row r="22" spans="1:13" s="15" customFormat="1" ht="12.75">
      <c r="A22" s="29">
        <f t="shared" si="12"/>
        <v>19</v>
      </c>
      <c r="B22" s="47" t="s">
        <v>229</v>
      </c>
      <c r="C22" s="42" t="s">
        <v>146</v>
      </c>
      <c r="D22" s="42" t="s">
        <v>263</v>
      </c>
      <c r="E22" s="42" t="s">
        <v>145</v>
      </c>
      <c r="F22" s="48">
        <v>3</v>
      </c>
      <c r="G22" s="56">
        <v>4</v>
      </c>
      <c r="H22" s="56">
        <v>1</v>
      </c>
      <c r="I22" s="48">
        <f t="shared" si="13"/>
        <v>4</v>
      </c>
      <c r="J22" s="48">
        <f t="shared" si="14"/>
        <v>0</v>
      </c>
      <c r="K22" s="48">
        <f t="shared" si="15"/>
        <v>0</v>
      </c>
      <c r="L22" s="184">
        <f t="shared" si="16"/>
        <v>0</v>
      </c>
      <c r="M22" s="186">
        <f t="shared" si="17"/>
        <v>0</v>
      </c>
    </row>
    <row r="23" spans="1:13" ht="12.75">
      <c r="A23" s="29">
        <f t="shared" si="12"/>
        <v>20</v>
      </c>
      <c r="B23" s="47" t="s">
        <v>310</v>
      </c>
      <c r="C23" s="42" t="s">
        <v>144</v>
      </c>
      <c r="D23" s="42" t="s">
        <v>273</v>
      </c>
      <c r="E23" s="42" t="s">
        <v>145</v>
      </c>
      <c r="F23" s="48">
        <v>2.5</v>
      </c>
      <c r="G23" s="56">
        <v>4</v>
      </c>
      <c r="H23" s="56">
        <v>1</v>
      </c>
      <c r="I23" s="48">
        <f t="shared" si="13"/>
        <v>3.5</v>
      </c>
      <c r="J23" s="48">
        <f t="shared" si="14"/>
        <v>0</v>
      </c>
      <c r="K23" s="48">
        <f t="shared" si="15"/>
        <v>0</v>
      </c>
      <c r="L23" s="184">
        <f t="shared" si="16"/>
        <v>0</v>
      </c>
      <c r="M23" s="186">
        <f t="shared" si="17"/>
        <v>0</v>
      </c>
    </row>
    <row r="24" spans="1:13" ht="12.75">
      <c r="A24" s="29">
        <f t="shared" si="12"/>
        <v>21</v>
      </c>
      <c r="B24" s="47" t="s">
        <v>312</v>
      </c>
      <c r="C24" s="42" t="s">
        <v>167</v>
      </c>
      <c r="D24" s="42" t="s">
        <v>267</v>
      </c>
      <c r="E24" s="42" t="s">
        <v>145</v>
      </c>
      <c r="F24" s="48">
        <v>2.5</v>
      </c>
      <c r="G24" s="56">
        <v>4</v>
      </c>
      <c r="H24" s="56">
        <v>1</v>
      </c>
      <c r="I24" s="48">
        <f t="shared" si="13"/>
        <v>3.5</v>
      </c>
      <c r="J24" s="48">
        <f t="shared" si="14"/>
        <v>0</v>
      </c>
      <c r="K24" s="48">
        <f t="shared" si="15"/>
        <v>0</v>
      </c>
      <c r="L24" s="184">
        <f t="shared" si="16"/>
        <v>0</v>
      </c>
      <c r="M24" s="186">
        <f t="shared" si="17"/>
        <v>0</v>
      </c>
    </row>
    <row r="25" spans="1:13" ht="12.75">
      <c r="A25" s="29">
        <f t="shared" si="12"/>
        <v>22</v>
      </c>
      <c r="B25" s="39" t="s">
        <v>978</v>
      </c>
      <c r="C25" s="42" t="s">
        <v>150</v>
      </c>
      <c r="D25" s="42" t="s">
        <v>273</v>
      </c>
      <c r="E25" s="42" t="s">
        <v>145</v>
      </c>
      <c r="F25" s="48">
        <v>0.5</v>
      </c>
      <c r="G25" s="42">
        <v>2</v>
      </c>
      <c r="H25" s="42">
        <f>IF(G25="","",G25-1)</f>
        <v>1</v>
      </c>
      <c r="I25" s="48">
        <f t="shared" si="13"/>
        <v>1.5</v>
      </c>
      <c r="J25" s="48">
        <f t="shared" si="14"/>
        <v>0</v>
      </c>
      <c r="K25" s="48">
        <f t="shared" si="15"/>
        <v>0</v>
      </c>
      <c r="L25" s="184">
        <f t="shared" si="16"/>
        <v>0</v>
      </c>
      <c r="M25" s="186">
        <f t="shared" si="17"/>
        <v>0</v>
      </c>
    </row>
    <row r="26" spans="1:13" s="15" customFormat="1" ht="12.75">
      <c r="A26" s="29">
        <f t="shared" si="12"/>
        <v>23</v>
      </c>
      <c r="B26" s="39" t="s">
        <v>572</v>
      </c>
      <c r="C26" s="42" t="s">
        <v>144</v>
      </c>
      <c r="D26" s="42" t="s">
        <v>966</v>
      </c>
      <c r="E26" s="42" t="s">
        <v>145</v>
      </c>
      <c r="F26" s="48">
        <v>0.1</v>
      </c>
      <c r="G26" s="42">
        <v>2</v>
      </c>
      <c r="H26" s="42">
        <f>IF(G26="","",G26-1)</f>
        <v>1</v>
      </c>
      <c r="I26" s="48">
        <f t="shared" si="13"/>
        <v>1.1</v>
      </c>
      <c r="J26" s="48">
        <f t="shared" si="14"/>
        <v>0</v>
      </c>
      <c r="K26" s="48">
        <f t="shared" si="15"/>
        <v>0</v>
      </c>
      <c r="L26" s="184">
        <f t="shared" si="16"/>
        <v>0</v>
      </c>
      <c r="M26" s="186">
        <f t="shared" si="17"/>
        <v>0</v>
      </c>
    </row>
    <row r="27" spans="1:255" s="45" customFormat="1" ht="12.75">
      <c r="A27" s="29">
        <v>24</v>
      </c>
      <c r="B27" s="39" t="s">
        <v>203</v>
      </c>
      <c r="C27" s="42" t="s">
        <v>159</v>
      </c>
      <c r="D27" s="42" t="s">
        <v>290</v>
      </c>
      <c r="E27" s="42" t="s">
        <v>145</v>
      </c>
      <c r="F27" s="48">
        <v>4</v>
      </c>
      <c r="G27" s="42">
        <v>4</v>
      </c>
      <c r="H27" s="42">
        <v>0</v>
      </c>
      <c r="I27" s="48">
        <f>IF(G27&lt;=4,IF(H27&gt;=1,IF(F27&lt;=9,F27+1,10),0),IF(H27&gt;=1,IF(F27&lt;=8.5,F27+1.5,10),0))</f>
        <v>0</v>
      </c>
      <c r="J27" s="48">
        <f>IF(G27&lt;=4,IF(H27&gt;=2,IF(I27&lt;=9,I27+1,10),0),IF(H27&gt;=2,IF(I27&lt;=8.5,I27+1.5,10),0))</f>
        <v>0</v>
      </c>
      <c r="K27" s="48">
        <f>IF(G27&lt;=4,IF(H27&gt;=3,IF(J27&lt;=9,J27+1,10),0),IF(H27&gt;=3,IF(J27&lt;=8.5,J27+1.5,10),0))</f>
        <v>0</v>
      </c>
      <c r="L27" s="48">
        <f>IF(G27&lt;=4,IF(H27&gt;=4,IF(K27&lt;=9,K27+1,10),0),IF(H27&gt;=4,IF(K27&lt;=8.5,K27+1.5,10),0))</f>
        <v>0</v>
      </c>
      <c r="M27" s="52">
        <f>IF(G27&lt;=4,IF(H27&gt;=5,IF(L27&lt;=9,L27+1,10),0),IF(H27&gt;=5,IF(L27&lt;=8.5,L27+1.5,10),0))</f>
        <v>0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13" ht="12.75">
      <c r="A28" s="29">
        <v>25</v>
      </c>
      <c r="B28" s="39" t="s">
        <v>562</v>
      </c>
      <c r="C28" s="42" t="s">
        <v>161</v>
      </c>
      <c r="D28" s="42" t="s">
        <v>282</v>
      </c>
      <c r="E28" s="42" t="s">
        <v>145</v>
      </c>
      <c r="F28" s="48">
        <v>1.3</v>
      </c>
      <c r="G28" s="42">
        <v>2</v>
      </c>
      <c r="H28" s="42">
        <v>0</v>
      </c>
      <c r="I28" s="48">
        <f>IF(G28&lt;=4,IF(H28&gt;=1,IF(F28&lt;=9,F28+1,10),0),IF(H28&gt;=1,IF(F28&lt;=8.5,F28+1.5,10),0))</f>
        <v>0</v>
      </c>
      <c r="J28" s="48">
        <f>IF(G28&lt;=4,IF(H28&gt;=2,IF(I28&lt;=9,I28+1,10),0),IF(H28&gt;=2,IF(I28&lt;=8.5,I28+1.5,10),0))</f>
        <v>0</v>
      </c>
      <c r="K28" s="48">
        <f>IF(G28&lt;=4,IF(H28&gt;=3,IF(J28&lt;=9,J28+1,10),0),IF(H28&gt;=3,IF(J28&lt;=8.5,J28+1.5,10),0))</f>
        <v>0</v>
      </c>
      <c r="L28" s="184">
        <f>IF(G28&lt;=4,IF(H28&gt;=4,IF(K28&lt;=9,K28+1,10),0),IF(H28&gt;=4,IF(K28&lt;=8.5,K28+1.5,10),0))</f>
        <v>0</v>
      </c>
      <c r="M28" s="186">
        <f>IF(G28&lt;=4,IF(H28&gt;=5,IF(L28&lt;=9,L28+1,10),0),IF(H28&gt;=5,IF(L28&lt;=8.5,L28+1.5,10),0))</f>
        <v>0</v>
      </c>
    </row>
    <row r="29" spans="1:13" ht="12.75">
      <c r="A29" s="29">
        <f aca="true" t="shared" si="18" ref="A29:A47">A28+1</f>
        <v>26</v>
      </c>
      <c r="B29" s="39" t="s">
        <v>33</v>
      </c>
      <c r="C29" s="42" t="s">
        <v>162</v>
      </c>
      <c r="D29" s="42" t="s">
        <v>275</v>
      </c>
      <c r="E29" s="42" t="s">
        <v>145</v>
      </c>
      <c r="F29" s="48">
        <v>0.5</v>
      </c>
      <c r="G29" s="42">
        <v>1</v>
      </c>
      <c r="H29" s="42">
        <f>IF(G29="","",G29-1)</f>
        <v>0</v>
      </c>
      <c r="I29" s="48">
        <f>IF(G29="","",IF(G29&lt;=4,IF(H29&gt;=1,IF(F29&lt;=9,F29+1,10),0),IF(H29&gt;=1,IF(F29&lt;=8.5,F29+1.5,10),0)))</f>
        <v>0</v>
      </c>
      <c r="J29" s="48">
        <f>IF(G29="","",IF(G29&lt;=4,IF(H29&gt;=2,IF(I29&lt;=9,I29+1,10),0),IF(H29&gt;=2,IF(I29&lt;=8.5,I29+1.5,10),0)))</f>
        <v>0</v>
      </c>
      <c r="K29" s="48">
        <f>IF(G29="","",IF(G29&lt;=4,IF(H29&gt;=3,IF(J29&lt;=9,J29+1,10),0),IF(H29&gt;=3,IF(J29&lt;=8.5,J29+1.5,10),0)))</f>
        <v>0</v>
      </c>
      <c r="L29" s="184">
        <f>IF(G29="","",IF(G29&lt;=4,IF(H29&gt;=4,IF(K29&lt;=9,K29+1,10),0),IF(H29&gt;=4,IF(K29&lt;=8.5,K29+1.5,10),0)))</f>
        <v>0</v>
      </c>
      <c r="M29" s="186">
        <f>IF(G29="","",IF(G29&lt;=4,IF(H29&gt;=5,IF(L29&lt;=9,L29+1,10),0),IF(H29&gt;=5,IF(L29&lt;=8.5,L29+1.5,10),0)))</f>
        <v>0</v>
      </c>
    </row>
    <row r="30" spans="1:15" s="69" customFormat="1" ht="12.75">
      <c r="A30" s="29">
        <f t="shared" si="18"/>
        <v>27</v>
      </c>
      <c r="B30" s="39" t="s">
        <v>977</v>
      </c>
      <c r="C30" s="42" t="s">
        <v>149</v>
      </c>
      <c r="D30" s="42" t="s">
        <v>263</v>
      </c>
      <c r="E30" s="42" t="s">
        <v>145</v>
      </c>
      <c r="F30" s="48">
        <v>0.5</v>
      </c>
      <c r="G30" s="42">
        <v>1</v>
      </c>
      <c r="H30" s="42">
        <f>IF(G30="","",G30-1)</f>
        <v>0</v>
      </c>
      <c r="I30" s="48">
        <f>IF(G30="","",IF(G30&lt;=4,IF(H30&gt;=1,IF(F30&lt;=9,F30+1,10),0),IF(H30&gt;=1,IF(F30&lt;=8.5,F30+1.5,10),0)))</f>
        <v>0</v>
      </c>
      <c r="J30" s="48">
        <f>IF(G30="","",IF(G30&lt;=4,IF(H30&gt;=2,IF(I30&lt;=9,I30+1,10),0),IF(H30&gt;=2,IF(I30&lt;=8.5,I30+1.5,10),0)))</f>
        <v>0</v>
      </c>
      <c r="K30" s="48">
        <f>IF(G30="","",IF(G30&lt;=4,IF(H30&gt;=3,IF(J30&lt;=9,J30+1,10),0),IF(H30&gt;=3,IF(J30&lt;=8.5,J30+1.5,10),0)))</f>
        <v>0</v>
      </c>
      <c r="L30" s="184">
        <f>IF(G30="","",IF(G30&lt;=4,IF(H30&gt;=4,IF(K30&lt;=9,K30+1,10),0),IF(H30&gt;=4,IF(K30&lt;=8.5,K30+1.5,10),0)))</f>
        <v>0</v>
      </c>
      <c r="M30" s="186">
        <f>IF(G30="","",IF(G30&lt;=4,IF(H30&gt;=5,IF(L30&lt;=9,L30+1,10),0),IF(H30&gt;=5,IF(L30&lt;=8.5,L30+1.5,10),0)))</f>
        <v>0</v>
      </c>
      <c r="N30"/>
      <c r="O30"/>
    </row>
    <row r="31" spans="1:13" s="15" customFormat="1" ht="13.5" thickBot="1">
      <c r="A31" s="89">
        <f t="shared" si="18"/>
        <v>28</v>
      </c>
      <c r="B31" s="90" t="s">
        <v>885</v>
      </c>
      <c r="C31" s="91" t="s">
        <v>153</v>
      </c>
      <c r="D31" s="91" t="s">
        <v>279</v>
      </c>
      <c r="E31" s="91" t="s">
        <v>145</v>
      </c>
      <c r="F31" s="179">
        <v>0.3</v>
      </c>
      <c r="G31" s="91">
        <v>1</v>
      </c>
      <c r="H31" s="91">
        <f>IF(G31="","",G31-1)</f>
        <v>0</v>
      </c>
      <c r="I31" s="179">
        <f>IF(G31="","",IF(G31&lt;=4,IF(H31&gt;=1,IF(F31&lt;=9,F31+1,10),0),IF(H31&gt;=1,IF(F31&lt;=8.5,F31+1.5,10),0)))</f>
        <v>0</v>
      </c>
      <c r="J31" s="179">
        <f>IF(G31="","",IF(G31&lt;=4,IF(H31&gt;=2,IF(I31&lt;=9,I31+1,10),0),IF(H31&gt;=2,IF(I31&lt;=8.5,I31+1.5,10),0)))</f>
        <v>0</v>
      </c>
      <c r="K31" s="179">
        <f>IF(G31="","",IF(G31&lt;=4,IF(H31&gt;=3,IF(J31&lt;=9,J31+1,10),0),IF(H31&gt;=3,IF(J31&lt;=8.5,J31+1.5,10),0)))</f>
        <v>0</v>
      </c>
      <c r="L31" s="345">
        <f>IF(G31="","",IF(G31&lt;=4,IF(H31&gt;=4,IF(K31&lt;=9,K31+1,10),0),IF(H31&gt;=4,IF(K31&lt;=8.5,K31+1.5,10),0)))</f>
        <v>0</v>
      </c>
      <c r="M31" s="346">
        <f>IF(G31="","",IF(G31&lt;=4,IF(H31&gt;=5,IF(L31&lt;=9,L31+1,10),0),IF(H31&gt;=5,IF(L31&lt;=8.5,L31+1.5,10),0)))</f>
        <v>0</v>
      </c>
    </row>
    <row r="32" spans="1:13" s="15" customFormat="1" ht="12.75">
      <c r="A32" s="349">
        <f t="shared" si="18"/>
        <v>29</v>
      </c>
      <c r="B32" s="350" t="s">
        <v>725</v>
      </c>
      <c r="C32" s="351" t="s">
        <v>150</v>
      </c>
      <c r="D32" s="351" t="s">
        <v>683</v>
      </c>
      <c r="E32" s="351" t="s">
        <v>657</v>
      </c>
      <c r="F32" s="354">
        <v>0.8</v>
      </c>
      <c r="G32" s="352"/>
      <c r="H32" s="351" t="s">
        <v>991</v>
      </c>
      <c r="I32" s="371"/>
      <c r="J32" s="371"/>
      <c r="K32" s="371"/>
      <c r="L32" s="371"/>
      <c r="M32" s="353"/>
    </row>
    <row r="33" spans="1:13" ht="12.75">
      <c r="A33" s="275">
        <f t="shared" si="18"/>
        <v>30</v>
      </c>
      <c r="B33" s="276" t="s">
        <v>726</v>
      </c>
      <c r="C33" s="277" t="s">
        <v>153</v>
      </c>
      <c r="D33" s="277" t="s">
        <v>677</v>
      </c>
      <c r="E33" s="277" t="s">
        <v>657</v>
      </c>
      <c r="F33" s="333">
        <v>0.7</v>
      </c>
      <c r="G33" s="278"/>
      <c r="H33" s="277" t="s">
        <v>991</v>
      </c>
      <c r="I33" s="279"/>
      <c r="J33" s="279"/>
      <c r="K33" s="279"/>
      <c r="L33" s="279"/>
      <c r="M33" s="280"/>
    </row>
    <row r="34" spans="1:13" ht="12.75">
      <c r="A34" s="275">
        <f t="shared" si="18"/>
        <v>31</v>
      </c>
      <c r="B34" s="276" t="s">
        <v>727</v>
      </c>
      <c r="C34" s="277" t="s">
        <v>146</v>
      </c>
      <c r="D34" s="277" t="s">
        <v>652</v>
      </c>
      <c r="E34" s="277" t="s">
        <v>657</v>
      </c>
      <c r="F34" s="333">
        <v>0.6</v>
      </c>
      <c r="G34" s="278"/>
      <c r="H34" s="277" t="s">
        <v>991</v>
      </c>
      <c r="I34" s="279"/>
      <c r="J34" s="279"/>
      <c r="K34" s="279"/>
      <c r="L34" s="279"/>
      <c r="M34" s="280"/>
    </row>
    <row r="35" spans="1:13" ht="12.75">
      <c r="A35" s="275">
        <f t="shared" si="18"/>
        <v>32</v>
      </c>
      <c r="B35" s="276" t="s">
        <v>728</v>
      </c>
      <c r="C35" s="277" t="s">
        <v>729</v>
      </c>
      <c r="D35" s="277" t="s">
        <v>278</v>
      </c>
      <c r="E35" s="277" t="s">
        <v>657</v>
      </c>
      <c r="F35" s="333">
        <v>0.6</v>
      </c>
      <c r="G35" s="278"/>
      <c r="H35" s="277" t="s">
        <v>991</v>
      </c>
      <c r="I35" s="279"/>
      <c r="J35" s="279"/>
      <c r="K35" s="279"/>
      <c r="L35" s="279"/>
      <c r="M35" s="280"/>
    </row>
    <row r="36" spans="1:13" ht="12.75">
      <c r="A36" s="275">
        <f t="shared" si="18"/>
        <v>33</v>
      </c>
      <c r="B36" s="276" t="s">
        <v>730</v>
      </c>
      <c r="C36" s="277" t="s">
        <v>149</v>
      </c>
      <c r="D36" s="277" t="s">
        <v>625</v>
      </c>
      <c r="E36" s="277" t="s">
        <v>657</v>
      </c>
      <c r="F36" s="333">
        <v>0.4</v>
      </c>
      <c r="G36" s="278"/>
      <c r="H36" s="277" t="s">
        <v>991</v>
      </c>
      <c r="I36" s="279"/>
      <c r="J36" s="279"/>
      <c r="K36" s="279"/>
      <c r="L36" s="279"/>
      <c r="M36" s="280"/>
    </row>
    <row r="37" spans="1:13" s="15" customFormat="1" ht="12.75">
      <c r="A37" s="275">
        <f t="shared" si="18"/>
        <v>34</v>
      </c>
      <c r="B37" s="276" t="s">
        <v>731</v>
      </c>
      <c r="C37" s="277" t="s">
        <v>155</v>
      </c>
      <c r="D37" s="277" t="s">
        <v>22</v>
      </c>
      <c r="E37" s="277" t="s">
        <v>657</v>
      </c>
      <c r="F37" s="333">
        <v>0.3</v>
      </c>
      <c r="G37" s="278"/>
      <c r="H37" s="277" t="s">
        <v>991</v>
      </c>
      <c r="I37" s="279"/>
      <c r="J37" s="279"/>
      <c r="K37" s="279"/>
      <c r="L37" s="279"/>
      <c r="M37" s="280"/>
    </row>
    <row r="38" spans="1:13" s="15" customFormat="1" ht="13.5" customHeight="1">
      <c r="A38" s="275">
        <f t="shared" si="18"/>
        <v>35</v>
      </c>
      <c r="B38" s="276" t="s">
        <v>732</v>
      </c>
      <c r="C38" s="277" t="s">
        <v>154</v>
      </c>
      <c r="D38" s="277" t="s">
        <v>268</v>
      </c>
      <c r="E38" s="277" t="s">
        <v>657</v>
      </c>
      <c r="F38" s="333">
        <v>0.2</v>
      </c>
      <c r="G38" s="278"/>
      <c r="H38" s="277" t="s">
        <v>991</v>
      </c>
      <c r="I38" s="279"/>
      <c r="J38" s="279"/>
      <c r="K38" s="279"/>
      <c r="L38" s="279"/>
      <c r="M38" s="280"/>
    </row>
    <row r="39" spans="1:13" s="15" customFormat="1" ht="13.5" thickBot="1">
      <c r="A39" s="405">
        <f t="shared" si="18"/>
        <v>36</v>
      </c>
      <c r="B39" s="406" t="s">
        <v>733</v>
      </c>
      <c r="C39" s="407" t="s">
        <v>153</v>
      </c>
      <c r="D39" s="407" t="s">
        <v>625</v>
      </c>
      <c r="E39" s="407" t="s">
        <v>657</v>
      </c>
      <c r="F39" s="408">
        <v>0.2</v>
      </c>
      <c r="G39" s="409"/>
      <c r="H39" s="407" t="s">
        <v>991</v>
      </c>
      <c r="I39" s="410"/>
      <c r="J39" s="410"/>
      <c r="K39" s="410"/>
      <c r="L39" s="410"/>
      <c r="M39" s="411"/>
    </row>
    <row r="40" spans="1:13" ht="13.5" customHeight="1">
      <c r="A40" s="412">
        <f t="shared" si="18"/>
        <v>37</v>
      </c>
      <c r="B40" s="413" t="s">
        <v>499</v>
      </c>
      <c r="C40" s="302" t="s">
        <v>162</v>
      </c>
      <c r="D40" s="302" t="s">
        <v>277</v>
      </c>
      <c r="E40" s="302" t="s">
        <v>61</v>
      </c>
      <c r="F40" s="319">
        <v>7.5</v>
      </c>
      <c r="G40" s="414"/>
      <c r="H40" s="414"/>
      <c r="I40" s="444"/>
      <c r="J40" s="444"/>
      <c r="K40" s="444"/>
      <c r="L40" s="444"/>
      <c r="M40" s="445"/>
    </row>
    <row r="41" spans="1:13" s="69" customFormat="1" ht="13.5" customHeight="1">
      <c r="A41" s="320">
        <f t="shared" si="18"/>
        <v>38</v>
      </c>
      <c r="B41" s="416" t="s">
        <v>177</v>
      </c>
      <c r="C41" s="138" t="s">
        <v>165</v>
      </c>
      <c r="D41" s="138" t="s">
        <v>292</v>
      </c>
      <c r="E41" s="138" t="s">
        <v>61</v>
      </c>
      <c r="F41" s="172">
        <v>5</v>
      </c>
      <c r="G41" s="417"/>
      <c r="H41" s="417"/>
      <c r="I41" s="443"/>
      <c r="J41" s="443"/>
      <c r="K41" s="443"/>
      <c r="L41" s="443"/>
      <c r="M41" s="446"/>
    </row>
    <row r="42" spans="1:13" s="69" customFormat="1" ht="13.5" customHeight="1">
      <c r="A42" s="320">
        <f t="shared" si="18"/>
        <v>39</v>
      </c>
      <c r="B42" s="416" t="s">
        <v>505</v>
      </c>
      <c r="C42" s="138" t="s">
        <v>156</v>
      </c>
      <c r="D42" s="138" t="s">
        <v>19</v>
      </c>
      <c r="E42" s="138" t="s">
        <v>61</v>
      </c>
      <c r="F42" s="172">
        <v>5</v>
      </c>
      <c r="G42" s="417"/>
      <c r="H42" s="417"/>
      <c r="I42" s="443"/>
      <c r="J42" s="443"/>
      <c r="K42" s="443"/>
      <c r="L42" s="443"/>
      <c r="M42" s="446"/>
    </row>
    <row r="43" spans="1:13" ht="12.75">
      <c r="A43" s="320">
        <f t="shared" si="18"/>
        <v>40</v>
      </c>
      <c r="B43" s="416" t="s">
        <v>1286</v>
      </c>
      <c r="C43" s="138" t="s">
        <v>153</v>
      </c>
      <c r="D43" s="138" t="s">
        <v>323</v>
      </c>
      <c r="E43" s="138" t="s">
        <v>61</v>
      </c>
      <c r="F43" s="172">
        <v>3</v>
      </c>
      <c r="G43" s="417"/>
      <c r="H43" s="417"/>
      <c r="I43" s="443"/>
      <c r="J43" s="443"/>
      <c r="K43" s="443"/>
      <c r="L43" s="443"/>
      <c r="M43" s="446"/>
    </row>
    <row r="44" spans="1:13" ht="12.75">
      <c r="A44" s="320">
        <f t="shared" si="18"/>
        <v>41</v>
      </c>
      <c r="B44" s="416" t="s">
        <v>264</v>
      </c>
      <c r="C44" s="138" t="s">
        <v>149</v>
      </c>
      <c r="D44" s="138" t="s">
        <v>19</v>
      </c>
      <c r="E44" s="138" t="s">
        <v>3</v>
      </c>
      <c r="F44" s="172">
        <v>1</v>
      </c>
      <c r="G44" s="417"/>
      <c r="H44" s="417"/>
      <c r="I44" s="443"/>
      <c r="J44" s="443"/>
      <c r="K44" s="443"/>
      <c r="L44" s="443"/>
      <c r="M44" s="446"/>
    </row>
    <row r="45" spans="1:13" ht="12.75">
      <c r="A45" s="320">
        <f t="shared" si="18"/>
        <v>42</v>
      </c>
      <c r="B45" s="416" t="s">
        <v>1328</v>
      </c>
      <c r="C45" s="138" t="s">
        <v>156</v>
      </c>
      <c r="D45" s="138" t="s">
        <v>282</v>
      </c>
      <c r="E45" s="138" t="s">
        <v>61</v>
      </c>
      <c r="F45" s="172">
        <v>1</v>
      </c>
      <c r="G45" s="417"/>
      <c r="H45" s="417"/>
      <c r="I45" s="443"/>
      <c r="J45" s="443"/>
      <c r="K45" s="443"/>
      <c r="L45" s="443"/>
      <c r="M45" s="446"/>
    </row>
    <row r="46" spans="1:13" ht="12.75">
      <c r="A46" s="320">
        <f t="shared" si="18"/>
        <v>43</v>
      </c>
      <c r="B46" s="416" t="s">
        <v>1352</v>
      </c>
      <c r="C46" s="138" t="s">
        <v>160</v>
      </c>
      <c r="D46" s="138" t="s">
        <v>282</v>
      </c>
      <c r="E46" s="138" t="s">
        <v>61</v>
      </c>
      <c r="F46" s="172">
        <v>1</v>
      </c>
      <c r="G46" s="417"/>
      <c r="H46" s="417"/>
      <c r="I46" s="443"/>
      <c r="J46" s="443"/>
      <c r="K46" s="443"/>
      <c r="L46" s="443"/>
      <c r="M46" s="446"/>
    </row>
    <row r="47" spans="1:13" ht="12.75">
      <c r="A47" s="320">
        <f t="shared" si="18"/>
        <v>44</v>
      </c>
      <c r="B47" s="416" t="s">
        <v>1381</v>
      </c>
      <c r="C47" s="138" t="s">
        <v>169</v>
      </c>
      <c r="D47" s="138" t="s">
        <v>282</v>
      </c>
      <c r="E47" s="138" t="s">
        <v>61</v>
      </c>
      <c r="F47" s="172">
        <v>0.5</v>
      </c>
      <c r="G47" s="417"/>
      <c r="H47" s="417"/>
      <c r="I47" s="443"/>
      <c r="J47" s="443"/>
      <c r="K47" s="443"/>
      <c r="L47" s="443"/>
      <c r="M47" s="446"/>
    </row>
    <row r="48" spans="1:13" ht="12.75">
      <c r="A48" s="320">
        <v>45</v>
      </c>
      <c r="B48" s="416" t="s">
        <v>1415</v>
      </c>
      <c r="C48" s="138" t="s">
        <v>149</v>
      </c>
      <c r="D48" s="138" t="s">
        <v>22</v>
      </c>
      <c r="E48" s="138" t="s">
        <v>61</v>
      </c>
      <c r="F48" s="472">
        <v>0.5</v>
      </c>
      <c r="G48" s="417"/>
      <c r="H48" s="419"/>
      <c r="I48" s="419"/>
      <c r="J48" s="419"/>
      <c r="K48" s="419"/>
      <c r="L48" s="419"/>
      <c r="M48" s="420"/>
    </row>
    <row r="49" spans="1:13" ht="12.75">
      <c r="A49" s="320">
        <v>46</v>
      </c>
      <c r="B49" s="416" t="s">
        <v>1689</v>
      </c>
      <c r="C49" s="138" t="s">
        <v>146</v>
      </c>
      <c r="D49" s="138" t="s">
        <v>675</v>
      </c>
      <c r="E49" s="138" t="s">
        <v>61</v>
      </c>
      <c r="F49" s="630">
        <v>0.5</v>
      </c>
      <c r="G49" s="417"/>
      <c r="H49" s="419"/>
      <c r="I49" s="419"/>
      <c r="J49" s="419"/>
      <c r="K49" s="419"/>
      <c r="L49" s="419"/>
      <c r="M49" s="420"/>
    </row>
    <row r="50" spans="1:13" ht="13.5" customHeight="1">
      <c r="A50" s="463">
        <v>47</v>
      </c>
      <c r="B50" s="456" t="s">
        <v>1539</v>
      </c>
      <c r="C50" s="455" t="s">
        <v>157</v>
      </c>
      <c r="D50" s="455" t="s">
        <v>678</v>
      </c>
      <c r="E50" s="455" t="s">
        <v>61</v>
      </c>
      <c r="F50" s="544">
        <v>0.1</v>
      </c>
      <c r="G50" s="455"/>
      <c r="H50" s="455"/>
      <c r="I50" s="455"/>
      <c r="J50" s="455"/>
      <c r="K50" s="455"/>
      <c r="L50" s="455"/>
      <c r="M50" s="465"/>
    </row>
    <row r="51" spans="1:13" s="69" customFormat="1" ht="13.5" customHeight="1">
      <c r="A51" s="320">
        <v>48</v>
      </c>
      <c r="B51" s="416" t="s">
        <v>1490</v>
      </c>
      <c r="C51" s="138" t="s">
        <v>146</v>
      </c>
      <c r="D51" s="138" t="s">
        <v>268</v>
      </c>
      <c r="E51" s="138" t="s">
        <v>61</v>
      </c>
      <c r="F51" s="172">
        <v>0.1</v>
      </c>
      <c r="G51" s="417"/>
      <c r="H51" s="417"/>
      <c r="I51" s="443"/>
      <c r="J51" s="443"/>
      <c r="K51" s="443"/>
      <c r="L51" s="443"/>
      <c r="M51" s="446"/>
    </row>
    <row r="52" spans="1:13" ht="12.75">
      <c r="A52" s="320">
        <v>49</v>
      </c>
      <c r="B52" s="416" t="s">
        <v>1501</v>
      </c>
      <c r="C52" s="138" t="s">
        <v>165</v>
      </c>
      <c r="D52" s="138" t="s">
        <v>677</v>
      </c>
      <c r="E52" s="138" t="s">
        <v>61</v>
      </c>
      <c r="F52" s="172">
        <v>0.1</v>
      </c>
      <c r="G52" s="417"/>
      <c r="H52" s="417"/>
      <c r="I52" s="443"/>
      <c r="J52" s="443"/>
      <c r="K52" s="443"/>
      <c r="L52" s="443"/>
      <c r="M52" s="446"/>
    </row>
    <row r="53" spans="1:13" ht="12.75">
      <c r="A53" s="320">
        <v>50</v>
      </c>
      <c r="B53" s="416" t="s">
        <v>1517</v>
      </c>
      <c r="C53" s="138" t="s">
        <v>1324</v>
      </c>
      <c r="D53" s="138" t="s">
        <v>644</v>
      </c>
      <c r="E53" s="138" t="s">
        <v>61</v>
      </c>
      <c r="F53" s="472">
        <v>0.1</v>
      </c>
      <c r="G53" s="417"/>
      <c r="H53" s="419"/>
      <c r="I53" s="419"/>
      <c r="J53" s="419"/>
      <c r="K53" s="419"/>
      <c r="L53" s="419"/>
      <c r="M53" s="420"/>
    </row>
    <row r="54" spans="1:13" s="15" customFormat="1" ht="13.5" thickBot="1">
      <c r="A54" s="23"/>
      <c r="B54" s="106" t="s">
        <v>50</v>
      </c>
      <c r="C54" s="87"/>
      <c r="D54" s="87"/>
      <c r="E54" s="87"/>
      <c r="F54" s="180">
        <f>SUM(F4:F52)</f>
        <v>70.74999999999999</v>
      </c>
      <c r="G54" s="87"/>
      <c r="H54" s="87"/>
      <c r="I54" s="180">
        <f>SUM(I4:I52)</f>
        <v>58.550000000000004</v>
      </c>
      <c r="J54" s="180">
        <f>SUM(J4:J52)</f>
        <v>52.45</v>
      </c>
      <c r="K54" s="180">
        <f>SUM(K4:K52)</f>
        <v>34.849999999999994</v>
      </c>
      <c r="L54" s="180">
        <f>SUM(L4:L52)</f>
        <v>0</v>
      </c>
      <c r="M54" s="442">
        <f>SUM(M4:M52)</f>
        <v>0</v>
      </c>
    </row>
    <row r="55" spans="1:13" s="15" customFormat="1" ht="13.5" thickBot="1">
      <c r="A55" s="80"/>
      <c r="B55" s="81" t="s">
        <v>990</v>
      </c>
      <c r="C55" s="82"/>
      <c r="D55" s="82"/>
      <c r="E55" s="82"/>
      <c r="F55" s="84">
        <v>5</v>
      </c>
      <c r="G55" s="82"/>
      <c r="H55" s="82"/>
      <c r="I55" s="84"/>
      <c r="J55" s="84"/>
      <c r="K55" s="84"/>
      <c r="L55" s="84"/>
      <c r="M55" s="85"/>
    </row>
    <row r="56" spans="1:13" s="15" customFormat="1" ht="13.5" customHeight="1" thickBot="1">
      <c r="A56" s="10"/>
      <c r="B56" s="11" t="s">
        <v>49</v>
      </c>
      <c r="C56" s="12"/>
      <c r="D56" s="12"/>
      <c r="E56" s="12"/>
      <c r="F56" s="24">
        <f>83-SUM(F54:F55)</f>
        <v>7.250000000000014</v>
      </c>
      <c r="G56" s="12"/>
      <c r="H56" s="12"/>
      <c r="I56" s="24"/>
      <c r="J56" s="24"/>
      <c r="K56" s="24"/>
      <c r="L56" s="24"/>
      <c r="M56" s="25"/>
    </row>
    <row r="57" spans="1:13" s="15" customFormat="1" ht="13.5" customHeight="1">
      <c r="A57"/>
      <c r="B57"/>
      <c r="C57" s="16"/>
      <c r="D57" s="16"/>
      <c r="E57"/>
      <c r="F57" s="251"/>
      <c r="G57" s="16"/>
      <c r="H57" s="16"/>
      <c r="I57" s="53"/>
      <c r="J57" s="53"/>
      <c r="K57" s="53"/>
      <c r="L57" s="53"/>
      <c r="M57" s="53"/>
    </row>
    <row r="58" spans="1:13" s="15" customFormat="1" ht="13.5" customHeight="1">
      <c r="A58"/>
      <c r="B58"/>
      <c r="C58" s="16"/>
      <c r="D58" s="16"/>
      <c r="E58"/>
      <c r="F58" s="182"/>
      <c r="G58" s="16"/>
      <c r="H58" s="16"/>
      <c r="I58" s="53"/>
      <c r="J58" s="53"/>
      <c r="K58" s="53"/>
      <c r="L58" s="53"/>
      <c r="M58" s="53"/>
    </row>
    <row r="59" spans="2:13" s="69" customFormat="1" ht="13.5" customHeight="1" thickBot="1">
      <c r="B59" s="15" t="s">
        <v>1267</v>
      </c>
      <c r="C59" s="8"/>
      <c r="D59" s="8"/>
      <c r="E59" s="15"/>
      <c r="F59" s="7"/>
      <c r="G59" s="8"/>
      <c r="H59" s="8"/>
      <c r="I59" s="8"/>
      <c r="J59" s="8"/>
      <c r="K59" s="8"/>
      <c r="L59" s="8"/>
      <c r="M59" s="8"/>
    </row>
    <row r="60" spans="1:17" s="15" customFormat="1" ht="13.5" customHeight="1">
      <c r="A60" s="69"/>
      <c r="B60" s="551" t="s">
        <v>1142</v>
      </c>
      <c r="C60" s="569" t="s">
        <v>153</v>
      </c>
      <c r="D60" s="569" t="s">
        <v>19</v>
      </c>
      <c r="E60" s="569" t="s">
        <v>1266</v>
      </c>
      <c r="F60" s="552">
        <v>0.8</v>
      </c>
      <c r="G60" s="552"/>
      <c r="H60" s="552"/>
      <c r="I60" s="552"/>
      <c r="J60" s="552"/>
      <c r="K60" s="552"/>
      <c r="L60" s="552"/>
      <c r="M60" s="553"/>
      <c r="N60" s="7"/>
      <c r="O60" s="69"/>
      <c r="P60" s="69"/>
      <c r="Q60" s="69"/>
    </row>
    <row r="61" spans="2:14" s="69" customFormat="1" ht="13.5" customHeight="1">
      <c r="B61" s="554" t="s">
        <v>1143</v>
      </c>
      <c r="C61" s="568" t="s">
        <v>149</v>
      </c>
      <c r="D61" s="568" t="s">
        <v>650</v>
      </c>
      <c r="E61" s="568" t="s">
        <v>1266</v>
      </c>
      <c r="F61" s="550">
        <v>0.8</v>
      </c>
      <c r="G61" s="550"/>
      <c r="H61" s="550"/>
      <c r="I61" s="550"/>
      <c r="J61" s="550"/>
      <c r="K61" s="550"/>
      <c r="L61" s="550"/>
      <c r="M61" s="555"/>
      <c r="N61" s="7"/>
    </row>
    <row r="62" spans="2:14" s="69" customFormat="1" ht="13.5" customHeight="1">
      <c r="B62" s="554" t="s">
        <v>1144</v>
      </c>
      <c r="C62" s="568" t="s">
        <v>162</v>
      </c>
      <c r="D62" s="568" t="s">
        <v>633</v>
      </c>
      <c r="E62" s="568" t="s">
        <v>1266</v>
      </c>
      <c r="F62" s="550">
        <v>0.7</v>
      </c>
      <c r="G62" s="550"/>
      <c r="H62" s="550"/>
      <c r="I62" s="550"/>
      <c r="J62" s="550"/>
      <c r="K62" s="550"/>
      <c r="L62" s="550"/>
      <c r="M62" s="555"/>
      <c r="N62" s="7"/>
    </row>
    <row r="63" spans="2:14" s="69" customFormat="1" ht="13.5" customHeight="1">
      <c r="B63" s="554" t="s">
        <v>1145</v>
      </c>
      <c r="C63" s="568" t="s">
        <v>153</v>
      </c>
      <c r="D63" s="568" t="s">
        <v>653</v>
      </c>
      <c r="E63" s="568" t="s">
        <v>1266</v>
      </c>
      <c r="F63" s="550">
        <v>0.5</v>
      </c>
      <c r="G63" s="550"/>
      <c r="H63" s="550"/>
      <c r="I63" s="550"/>
      <c r="J63" s="550"/>
      <c r="K63" s="550"/>
      <c r="L63" s="550"/>
      <c r="M63" s="555"/>
      <c r="N63" s="7"/>
    </row>
    <row r="64" spans="2:14" s="69" customFormat="1" ht="13.5" customHeight="1">
      <c r="B64" s="554" t="s">
        <v>1146</v>
      </c>
      <c r="C64" s="568" t="s">
        <v>149</v>
      </c>
      <c r="D64" s="568" t="s">
        <v>292</v>
      </c>
      <c r="E64" s="568" t="s">
        <v>1266</v>
      </c>
      <c r="F64" s="550">
        <v>0.4</v>
      </c>
      <c r="G64" s="550"/>
      <c r="H64" s="550"/>
      <c r="I64" s="550"/>
      <c r="J64" s="550"/>
      <c r="K64" s="550"/>
      <c r="L64" s="550"/>
      <c r="M64" s="555"/>
      <c r="N64" s="7"/>
    </row>
    <row r="65" spans="2:14" s="69" customFormat="1" ht="13.5" customHeight="1">
      <c r="B65" s="554" t="s">
        <v>1147</v>
      </c>
      <c r="C65" s="568" t="s">
        <v>162</v>
      </c>
      <c r="D65" s="568" t="s">
        <v>637</v>
      </c>
      <c r="E65" s="568" t="s">
        <v>1266</v>
      </c>
      <c r="F65" s="550">
        <v>0.3</v>
      </c>
      <c r="G65" s="550"/>
      <c r="H65" s="550"/>
      <c r="I65" s="550"/>
      <c r="J65" s="550"/>
      <c r="K65" s="550"/>
      <c r="L65" s="550"/>
      <c r="M65" s="555"/>
      <c r="N65" s="7"/>
    </row>
    <row r="66" spans="2:14" s="69" customFormat="1" ht="13.5" customHeight="1">
      <c r="B66" s="554" t="s">
        <v>1148</v>
      </c>
      <c r="C66" s="568" t="s">
        <v>151</v>
      </c>
      <c r="D66" s="568" t="s">
        <v>655</v>
      </c>
      <c r="E66" s="568" t="s">
        <v>1266</v>
      </c>
      <c r="F66" s="550">
        <v>0.3</v>
      </c>
      <c r="G66" s="550"/>
      <c r="H66" s="550"/>
      <c r="I66" s="550"/>
      <c r="J66" s="550"/>
      <c r="K66" s="550"/>
      <c r="L66" s="550"/>
      <c r="M66" s="555"/>
      <c r="N66" s="7"/>
    </row>
    <row r="67" spans="2:14" s="69" customFormat="1" ht="13.5" customHeight="1">
      <c r="B67" s="554" t="s">
        <v>1149</v>
      </c>
      <c r="C67" s="568" t="s">
        <v>153</v>
      </c>
      <c r="D67" s="568" t="s">
        <v>277</v>
      </c>
      <c r="E67" s="568" t="s">
        <v>1266</v>
      </c>
      <c r="F67" s="550">
        <v>0.2</v>
      </c>
      <c r="G67" s="550"/>
      <c r="H67" s="550"/>
      <c r="I67" s="550"/>
      <c r="J67" s="550"/>
      <c r="K67" s="550"/>
      <c r="L67" s="550"/>
      <c r="M67" s="555"/>
      <c r="N67" s="7"/>
    </row>
    <row r="68" spans="2:14" s="69" customFormat="1" ht="13.5" customHeight="1">
      <c r="B68" s="554" t="s">
        <v>1150</v>
      </c>
      <c r="C68" s="568" t="s">
        <v>159</v>
      </c>
      <c r="D68" s="568" t="s">
        <v>323</v>
      </c>
      <c r="E68" s="568" t="s">
        <v>1266</v>
      </c>
      <c r="F68" s="550">
        <v>0.2</v>
      </c>
      <c r="G68" s="550"/>
      <c r="H68" s="550"/>
      <c r="I68" s="550"/>
      <c r="J68" s="550"/>
      <c r="K68" s="550"/>
      <c r="L68" s="550"/>
      <c r="M68" s="555"/>
      <c r="N68" s="7"/>
    </row>
    <row r="69" spans="2:14" s="69" customFormat="1" ht="13.5" customHeight="1">
      <c r="B69" s="554" t="s">
        <v>1151</v>
      </c>
      <c r="C69" s="568" t="s">
        <v>165</v>
      </c>
      <c r="D69" s="568" t="s">
        <v>298</v>
      </c>
      <c r="E69" s="568" t="s">
        <v>1266</v>
      </c>
      <c r="F69" s="550">
        <v>0.1</v>
      </c>
      <c r="G69" s="550"/>
      <c r="H69" s="550"/>
      <c r="I69" s="550"/>
      <c r="J69" s="550"/>
      <c r="K69" s="550"/>
      <c r="L69" s="550"/>
      <c r="M69" s="555"/>
      <c r="N69" s="7"/>
    </row>
    <row r="70" spans="1:17" s="15" customFormat="1" ht="13.5" customHeight="1">
      <c r="A70" s="69"/>
      <c r="B70" s="554" t="s">
        <v>1152</v>
      </c>
      <c r="C70" s="568" t="s">
        <v>151</v>
      </c>
      <c r="D70" s="568" t="s">
        <v>269</v>
      </c>
      <c r="E70" s="568" t="s">
        <v>1266</v>
      </c>
      <c r="F70" s="550">
        <v>0.1</v>
      </c>
      <c r="G70" s="550"/>
      <c r="H70" s="550"/>
      <c r="I70" s="550"/>
      <c r="J70" s="550"/>
      <c r="K70" s="550"/>
      <c r="L70" s="550"/>
      <c r="M70" s="555"/>
      <c r="N70" s="7"/>
      <c r="O70" s="69"/>
      <c r="P70" s="69"/>
      <c r="Q70" s="69"/>
    </row>
    <row r="71" spans="2:14" s="69" customFormat="1" ht="13.5" customHeight="1">
      <c r="B71" s="554" t="s">
        <v>704</v>
      </c>
      <c r="C71" s="568" t="s">
        <v>156</v>
      </c>
      <c r="D71" s="568" t="s">
        <v>282</v>
      </c>
      <c r="E71" s="568" t="s">
        <v>1266</v>
      </c>
      <c r="F71" s="550">
        <v>0.1</v>
      </c>
      <c r="G71" s="550"/>
      <c r="H71" s="550"/>
      <c r="I71" s="550"/>
      <c r="J71" s="550"/>
      <c r="K71" s="550"/>
      <c r="L71" s="550"/>
      <c r="M71" s="555"/>
      <c r="N71" s="7"/>
    </row>
    <row r="72" spans="2:14" s="69" customFormat="1" ht="13.5" customHeight="1">
      <c r="B72" s="554" t="s">
        <v>1153</v>
      </c>
      <c r="C72" s="568" t="s">
        <v>156</v>
      </c>
      <c r="D72" s="568" t="s">
        <v>655</v>
      </c>
      <c r="E72" s="568" t="s">
        <v>1266</v>
      </c>
      <c r="F72" s="550">
        <v>0.1</v>
      </c>
      <c r="G72" s="550"/>
      <c r="H72" s="550"/>
      <c r="I72" s="550"/>
      <c r="J72" s="550"/>
      <c r="K72" s="550"/>
      <c r="L72" s="550"/>
      <c r="M72" s="555"/>
      <c r="N72" s="7"/>
    </row>
    <row r="73" spans="2:14" s="69" customFormat="1" ht="13.5" customHeight="1" thickBot="1">
      <c r="B73" s="556" t="s">
        <v>1154</v>
      </c>
      <c r="C73" s="570" t="s">
        <v>146</v>
      </c>
      <c r="D73" s="570" t="s">
        <v>649</v>
      </c>
      <c r="E73" s="570" t="s">
        <v>1266</v>
      </c>
      <c r="F73" s="557">
        <v>0.1</v>
      </c>
      <c r="G73" s="557"/>
      <c r="H73" s="557"/>
      <c r="I73" s="557"/>
      <c r="J73" s="557"/>
      <c r="K73" s="557"/>
      <c r="L73" s="557"/>
      <c r="M73" s="558"/>
      <c r="N73" s="7"/>
    </row>
    <row r="74" spans="3:13" s="69" customFormat="1" ht="13.5" customHeight="1">
      <c r="C74" s="253"/>
      <c r="D74" s="253"/>
      <c r="E74" s="253"/>
      <c r="F74" s="573"/>
      <c r="G74" s="253"/>
      <c r="H74" s="253"/>
      <c r="I74" s="574"/>
      <c r="J74" s="574"/>
      <c r="K74" s="574"/>
      <c r="L74" s="574"/>
      <c r="M74" s="574"/>
    </row>
    <row r="75" spans="1:13" s="15" customFormat="1" ht="12.75">
      <c r="A75"/>
      <c r="B75"/>
      <c r="C75" s="16"/>
      <c r="D75" s="16"/>
      <c r="E75"/>
      <c r="F75" s="251"/>
      <c r="G75" s="16"/>
      <c r="H75" s="16"/>
      <c r="I75" s="53"/>
      <c r="J75" s="53"/>
      <c r="K75" s="53"/>
      <c r="L75" s="53"/>
      <c r="M75" s="53"/>
    </row>
    <row r="76" spans="1:13" s="225" customFormat="1" ht="12.75">
      <c r="A76"/>
      <c r="B76"/>
      <c r="C76" s="16"/>
      <c r="D76" s="16"/>
      <c r="E76"/>
      <c r="F76" s="251"/>
      <c r="G76" s="16"/>
      <c r="H76" s="16"/>
      <c r="I76" s="53"/>
      <c r="J76" s="53"/>
      <c r="K76" s="53"/>
      <c r="L76" s="53"/>
      <c r="M76" s="53"/>
    </row>
    <row r="81" spans="1:13" s="15" customFormat="1" ht="12.75">
      <c r="A81"/>
      <c r="B81"/>
      <c r="C81" s="16"/>
      <c r="D81" s="16"/>
      <c r="E81"/>
      <c r="F81" s="251"/>
      <c r="G81" s="16"/>
      <c r="H81" s="16"/>
      <c r="I81" s="53"/>
      <c r="J81" s="53"/>
      <c r="K81" s="53"/>
      <c r="L81" s="53"/>
      <c r="M81" s="53"/>
    </row>
    <row r="82" spans="1:13" s="15" customFormat="1" ht="12.75">
      <c r="A82"/>
      <c r="B82"/>
      <c r="C82" s="16"/>
      <c r="D82" s="16"/>
      <c r="E82"/>
      <c r="F82" s="251"/>
      <c r="G82" s="16"/>
      <c r="H82" s="16"/>
      <c r="I82" s="53"/>
      <c r="J82" s="53"/>
      <c r="K82" s="53"/>
      <c r="L82" s="53"/>
      <c r="M82" s="53"/>
    </row>
    <row r="113" spans="1:6" ht="12.75">
      <c r="A113">
        <v>1</v>
      </c>
      <c r="B113" s="69" t="s">
        <v>164</v>
      </c>
      <c r="C113" s="16">
        <v>3</v>
      </c>
      <c r="D113" s="16" t="s">
        <v>522</v>
      </c>
      <c r="F113" s="251" t="s">
        <v>150</v>
      </c>
    </row>
    <row r="114" spans="1:6" ht="12.75">
      <c r="A114">
        <v>2</v>
      </c>
      <c r="B114" s="69" t="s">
        <v>501</v>
      </c>
      <c r="C114" s="16">
        <v>1</v>
      </c>
      <c r="D114" s="16" t="s">
        <v>523</v>
      </c>
      <c r="F114" s="251" t="s">
        <v>155</v>
      </c>
    </row>
    <row r="115" spans="1:6" ht="12.75">
      <c r="A115">
        <v>3</v>
      </c>
      <c r="B115" s="69" t="s">
        <v>162</v>
      </c>
      <c r="C115" s="16">
        <v>0.5</v>
      </c>
      <c r="D115" s="16" t="s">
        <v>545</v>
      </c>
      <c r="F115" s="251" t="s">
        <v>162</v>
      </c>
    </row>
    <row r="116" spans="1:6" ht="12.75">
      <c r="A116">
        <v>4</v>
      </c>
      <c r="B116" s="69" t="s">
        <v>500</v>
      </c>
      <c r="C116" s="16">
        <v>0.5</v>
      </c>
      <c r="D116" s="16" t="s">
        <v>556</v>
      </c>
      <c r="F116" s="251" t="s">
        <v>557</v>
      </c>
    </row>
    <row r="117" spans="1:3" ht="12.75">
      <c r="A117">
        <v>5</v>
      </c>
      <c r="B117" s="69" t="s">
        <v>501</v>
      </c>
      <c r="C117" s="16">
        <v>0.3</v>
      </c>
    </row>
    <row r="118" spans="1:3" ht="12.75">
      <c r="A118">
        <v>6</v>
      </c>
      <c r="B118" s="69" t="s">
        <v>502</v>
      </c>
      <c r="C118" s="16">
        <v>0.1</v>
      </c>
    </row>
    <row r="119" spans="1:3" ht="12.75">
      <c r="A119">
        <v>7</v>
      </c>
      <c r="B119" s="69" t="s">
        <v>542</v>
      </c>
      <c r="C119" s="16">
        <v>0.1</v>
      </c>
    </row>
    <row r="124" spans="2:8" ht="12.75">
      <c r="B124" s="221" t="s">
        <v>525</v>
      </c>
      <c r="C124" s="16">
        <v>3</v>
      </c>
      <c r="H124" s="8">
        <f aca="true" t="shared" si="19" ref="H124:H132">C124+F124</f>
        <v>3</v>
      </c>
    </row>
    <row r="125" spans="2:8" ht="12.75">
      <c r="B125" s="221" t="s">
        <v>526</v>
      </c>
      <c r="C125" s="16">
        <v>3</v>
      </c>
      <c r="D125" s="16" t="s">
        <v>537</v>
      </c>
      <c r="H125" s="8">
        <f t="shared" si="19"/>
        <v>3</v>
      </c>
    </row>
    <row r="126" spans="2:8" ht="12.75">
      <c r="B126" s="221" t="s">
        <v>527</v>
      </c>
      <c r="C126" s="16">
        <v>7</v>
      </c>
      <c r="D126" s="16" t="s">
        <v>538</v>
      </c>
      <c r="H126" s="16">
        <f t="shared" si="19"/>
        <v>7</v>
      </c>
    </row>
    <row r="127" spans="2:9" ht="25.5">
      <c r="B127" s="221" t="s">
        <v>528</v>
      </c>
      <c r="C127" s="16">
        <v>5</v>
      </c>
      <c r="F127" s="251">
        <v>3</v>
      </c>
      <c r="G127" s="16" t="s">
        <v>541</v>
      </c>
      <c r="H127" s="16">
        <f t="shared" si="19"/>
        <v>8</v>
      </c>
      <c r="I127" s="53" t="s">
        <v>544</v>
      </c>
    </row>
    <row r="128" spans="2:8" ht="12.75">
      <c r="B128" s="221" t="s">
        <v>529</v>
      </c>
      <c r="C128" s="16">
        <v>1</v>
      </c>
      <c r="H128" s="16">
        <f t="shared" si="19"/>
        <v>1</v>
      </c>
    </row>
    <row r="129" spans="2:8" ht="12.75">
      <c r="B129" s="221" t="s">
        <v>530</v>
      </c>
      <c r="C129" s="16">
        <v>0</v>
      </c>
      <c r="F129" s="251">
        <v>1</v>
      </c>
      <c r="H129" s="16">
        <f t="shared" si="19"/>
        <v>1</v>
      </c>
    </row>
    <row r="130" spans="2:8" ht="25.5">
      <c r="B130" s="221" t="s">
        <v>531</v>
      </c>
      <c r="C130" s="16">
        <v>7</v>
      </c>
      <c r="D130" s="16" t="s">
        <v>539</v>
      </c>
      <c r="H130" s="16">
        <f t="shared" si="19"/>
        <v>7</v>
      </c>
    </row>
    <row r="131" spans="2:8" ht="25.5">
      <c r="B131" s="221" t="s">
        <v>532</v>
      </c>
      <c r="C131" s="16">
        <v>5</v>
      </c>
      <c r="D131" s="16" t="s">
        <v>540</v>
      </c>
      <c r="F131" s="251">
        <v>1</v>
      </c>
      <c r="H131" s="16">
        <f t="shared" si="19"/>
        <v>6</v>
      </c>
    </row>
    <row r="132" spans="2:8" ht="25.5">
      <c r="B132" s="221" t="s">
        <v>533</v>
      </c>
      <c r="C132" s="16">
        <v>14</v>
      </c>
      <c r="H132" s="16">
        <f t="shared" si="19"/>
        <v>14</v>
      </c>
    </row>
    <row r="133" ht="12.75">
      <c r="B133" s="221" t="s">
        <v>534</v>
      </c>
    </row>
    <row r="134" ht="12.75">
      <c r="B134" s="221" t="s">
        <v>535</v>
      </c>
    </row>
    <row r="135" ht="38.25">
      <c r="B135" s="221" t="s">
        <v>536</v>
      </c>
    </row>
    <row r="136" ht="12.75">
      <c r="B136" s="222"/>
    </row>
    <row r="137" spans="3:8" ht="12.75">
      <c r="C137" s="16">
        <f>SUM(C124:C136)</f>
        <v>45</v>
      </c>
      <c r="H137" s="16">
        <f>SUM(H124:H136)</f>
        <v>50</v>
      </c>
    </row>
  </sheetData>
  <mergeCells count="1">
    <mergeCell ref="B1:C1"/>
  </mergeCells>
  <hyperlinks>
    <hyperlink ref="D2" r:id="rId1" display="mailto:hsienzant@AOL.COM"/>
    <hyperlink ref="B12" r:id="rId2" display="http://www.nfl.com/draft/profiles/2005/brown_ronnie"/>
    <hyperlink ref="B15" r:id="rId3" display="http://www.nfl.com/draft/profiles/2005/white_roddy"/>
    <hyperlink ref="B14" r:id="rId4" display="http://www.nfl.com/draft/profiles/2005/pool_brodney"/>
    <hyperlink ref="B16" r:id="rId5" display="http://www.nfl.com/draft/profiles/2005/bullocks_josh"/>
    <hyperlink ref="B58" r:id="rId6" display="http://www.nfl.com/draft/profiles/2005/carter_jerome"/>
    <hyperlink ref="B17" r:id="rId7" display="http://www.nfl.com/draft/profiles/2005/brown_jason"/>
    <hyperlink ref="B13" r:id="rId8" display="http://www.nfl.com/draft/profiles/2005/davis_thomas"/>
  </hyperlinks>
  <printOptions horizontalCentered="1" verticalCentered="1"/>
  <pageMargins left="0.25" right="0.25" top="0.25" bottom="0.25" header="0" footer="0.5"/>
  <pageSetup fitToHeight="1" fitToWidth="1" horizontalDpi="600" verticalDpi="600" orientation="portrait" scale="64" r:id="rId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/>
  </sheetPr>
  <dimension ref="A1:Q69"/>
  <sheetViews>
    <sheetView workbookViewId="0" topLeftCell="A31">
      <selection activeCell="D43" sqref="D43"/>
    </sheetView>
  </sheetViews>
  <sheetFormatPr defaultColWidth="9.140625" defaultRowHeight="12.75"/>
  <cols>
    <col min="1" max="1" width="8.7109375" style="0" bestFit="1" customWidth="1"/>
    <col min="2" max="2" width="23.57421875" style="0" bestFit="1" customWidth="1"/>
    <col min="3" max="4" width="9.140625" style="16" customWidth="1"/>
    <col min="5" max="5" width="9.8515625" style="0" bestFit="1" customWidth="1"/>
    <col min="6" max="6" width="9.7109375" style="0" bestFit="1" customWidth="1"/>
    <col min="7" max="7" width="9.140625" style="16" customWidth="1"/>
    <col min="8" max="8" width="13.57421875" style="0" bestFit="1" customWidth="1"/>
    <col min="14" max="14" width="8.8515625" style="0" bestFit="1" customWidth="1"/>
    <col min="15" max="15" width="4.00390625" style="0" bestFit="1" customWidth="1"/>
    <col min="16" max="16" width="11.57421875" style="0" bestFit="1" customWidth="1"/>
    <col min="17" max="17" width="7.421875" style="0" bestFit="1" customWidth="1"/>
  </cols>
  <sheetData>
    <row r="1" spans="1:13" ht="20.25">
      <c r="A1" s="36"/>
      <c r="B1" s="639" t="s">
        <v>482</v>
      </c>
      <c r="C1" s="639"/>
      <c r="D1" s="639"/>
      <c r="E1" s="639"/>
      <c r="F1" s="639"/>
      <c r="G1" s="639"/>
      <c r="H1" s="36"/>
      <c r="I1" s="36"/>
      <c r="J1" s="36"/>
      <c r="K1" s="36"/>
      <c r="L1" s="36"/>
      <c r="M1" s="30"/>
    </row>
    <row r="2" spans="2:7" s="118" customFormat="1" ht="12.75">
      <c r="B2" s="118" t="s">
        <v>1468</v>
      </c>
      <c r="C2" s="117"/>
      <c r="D2" s="211"/>
      <c r="G2" s="8" t="s">
        <v>7</v>
      </c>
    </row>
    <row r="3" spans="1:13" ht="26.25" thickBot="1">
      <c r="A3" s="32"/>
      <c r="B3" s="33" t="s">
        <v>139</v>
      </c>
      <c r="C3" s="32" t="s">
        <v>208</v>
      </c>
      <c r="D3" s="32" t="s">
        <v>260</v>
      </c>
      <c r="E3" s="32" t="s">
        <v>141</v>
      </c>
      <c r="F3" s="32" t="s">
        <v>4</v>
      </c>
      <c r="G3" s="32" t="s">
        <v>142</v>
      </c>
      <c r="H3" s="32" t="s">
        <v>5</v>
      </c>
      <c r="I3" s="32">
        <v>2009</v>
      </c>
      <c r="J3" s="32">
        <v>2010</v>
      </c>
      <c r="K3" s="32">
        <v>2011</v>
      </c>
      <c r="L3" s="32">
        <v>2012</v>
      </c>
      <c r="M3" s="32">
        <f>L3+1</f>
        <v>2013</v>
      </c>
    </row>
    <row r="4" spans="1:13" ht="13.5" customHeight="1">
      <c r="A4" s="292">
        <f>1</f>
        <v>1</v>
      </c>
      <c r="B4" s="381" t="s">
        <v>386</v>
      </c>
      <c r="C4" s="190" t="s">
        <v>149</v>
      </c>
      <c r="D4" s="190" t="s">
        <v>265</v>
      </c>
      <c r="E4" s="40" t="s">
        <v>145</v>
      </c>
      <c r="F4" s="191">
        <v>1</v>
      </c>
      <c r="G4" s="190">
        <v>5</v>
      </c>
      <c r="H4" s="190">
        <f aca="true" t="shared" si="0" ref="H4:H30">IF(G4="","",G4-1)</f>
        <v>4</v>
      </c>
      <c r="I4" s="192">
        <f>IF(G4="","",IF(G4&lt;=4,IF(H4&gt;=1,IF(F4&lt;=9,F4+1,10),0),IF(H4&gt;=1,IF(F4&lt;=8.5,F4+1.5,10),0)))</f>
        <v>2.5</v>
      </c>
      <c r="J4" s="192">
        <f>IF(G4="","",IF(G4&lt;=4,IF(H4&gt;=2,IF(I4&lt;=9,I4+1,10),0),IF(H4&gt;=2,IF(I4&lt;=8.5,I4+1.5,10),0)))</f>
        <v>4</v>
      </c>
      <c r="K4" s="192">
        <f>IF(G4="","",IF(G4&lt;=4,IF(H4&gt;=3,IF(J4&lt;=9,J4+1,10),0),IF(H4&gt;=3,IF(J4&lt;=8.5,J4+1.5,10),0)))</f>
        <v>5.5</v>
      </c>
      <c r="L4" s="192">
        <f>IF(G4="","",IF(G4&lt;=4,IF(H4&gt;=4,IF(K4&lt;=9,K4+1,10),0),IF(H4&gt;=4,IF(K4&lt;=8.5,K4+1.5,10),0)))</f>
        <v>7</v>
      </c>
      <c r="M4" s="218">
        <f>IF(G4="","",IF(G4&lt;=4,IF(H4&gt;=5,IF(L4&lt;=9,L4+1,10),0),IF(H4&gt;=5,IF(L4&lt;=8.5,L4+1.5,10),0)))</f>
        <v>0</v>
      </c>
    </row>
    <row r="5" spans="1:13" ht="13.5" customHeight="1">
      <c r="A5" s="70">
        <f aca="true" t="shared" si="1" ref="A5:A53">A4+1</f>
        <v>2</v>
      </c>
      <c r="B5" s="175" t="s">
        <v>404</v>
      </c>
      <c r="C5" s="168" t="s">
        <v>155</v>
      </c>
      <c r="D5" s="168" t="s">
        <v>262</v>
      </c>
      <c r="E5" s="42" t="s">
        <v>145</v>
      </c>
      <c r="F5" s="176">
        <v>0.6</v>
      </c>
      <c r="G5" s="168">
        <v>5</v>
      </c>
      <c r="H5" s="168">
        <f t="shared" si="0"/>
        <v>4</v>
      </c>
      <c r="I5" s="177">
        <f>IF(G5="","",IF(G5&lt;=4,IF(H5&gt;=1,IF(F5&lt;=9,F5+1,10),0),IF(H5&gt;=1,IF(F5&lt;=8.5,F5+1.5,10),0)))</f>
        <v>2.1</v>
      </c>
      <c r="J5" s="177">
        <f>IF(G5="","",IF(G5&lt;=4,IF(H5&gt;=2,IF(I5&lt;=9,I5+1,10),0),IF(H5&gt;=2,IF(I5&lt;=8.5,I5+1.5,10),0)))</f>
        <v>3.6</v>
      </c>
      <c r="K5" s="177">
        <f>IF(G5="","",IF(G5&lt;=4,IF(H5&gt;=3,IF(J5&lt;=9,J5+1,10),0),IF(H5&gt;=3,IF(J5&lt;=8.5,J5+1.5,10),0)))</f>
        <v>5.1</v>
      </c>
      <c r="L5" s="177">
        <f>IF(G5="","",IF(G5&lt;=4,IF(H5&gt;=4,IF(K5&lt;=9,K5+1,10),0),IF(H5&gt;=4,IF(K5&lt;=8.5,K5+1.5,10),0)))</f>
        <v>6.6</v>
      </c>
      <c r="M5" s="217">
        <f>IF(G5="","",IF(G5&lt;=4,IF(H5&gt;=5,IF(L5&lt;=9,L5+1,10),0),IF(H5&gt;=5,IF(L5&lt;=8.5,L5+1.5,10),0)))</f>
        <v>0</v>
      </c>
    </row>
    <row r="6" spans="1:13" ht="13.5" customHeight="1">
      <c r="A6" s="29">
        <f t="shared" si="1"/>
        <v>3</v>
      </c>
      <c r="B6" s="187" t="s">
        <v>90</v>
      </c>
      <c r="C6" s="188" t="s">
        <v>156</v>
      </c>
      <c r="D6" s="42" t="s">
        <v>298</v>
      </c>
      <c r="E6" s="42" t="s">
        <v>145</v>
      </c>
      <c r="F6" s="43">
        <v>2</v>
      </c>
      <c r="G6" s="168">
        <v>5</v>
      </c>
      <c r="H6" s="42">
        <v>3</v>
      </c>
      <c r="I6" s="48">
        <f aca="true" t="shared" si="2" ref="I6:I29">IF(G6="","",IF(G6&lt;=4,IF(H6&gt;=1,IF(F6&lt;=9,F6+1,10),0),IF(H6&gt;=1,IF(F6&lt;=8.5,F6+1.5,10),0)))</f>
        <v>3.5</v>
      </c>
      <c r="J6" s="48">
        <f aca="true" t="shared" si="3" ref="J6:J29">IF(G6="","",IF(G6&lt;=4,IF(H6&gt;=2,IF(I6&lt;=9,I6+1,10),0),IF(H6&gt;=2,IF(I6&lt;=8.5,I6+1.5,10),0)))</f>
        <v>5</v>
      </c>
      <c r="K6" s="48">
        <f aca="true" t="shared" si="4" ref="K6:K29">IF(G6="","",IF(G6&lt;=4,IF(H6&gt;=3,IF(J6&lt;=9,J6+1,10),0),IF(H6&gt;=3,IF(J6&lt;=8.5,J6+1.5,10),0)))</f>
        <v>6.5</v>
      </c>
      <c r="L6" s="48">
        <f aca="true" t="shared" si="5" ref="L6:L29">IF(G6="","",IF(G6&lt;=4,IF(H6&gt;=4,IF(K6&lt;=9,K6+1,10),0),IF(H6&gt;=4,IF(K6&lt;=8.5,K6+1.5,10),0)))</f>
        <v>0</v>
      </c>
      <c r="M6" s="52">
        <f aca="true" t="shared" si="6" ref="M6:M29">IF(G6="","",IF(G6&lt;=4,IF(H6&gt;=5,IF(L6&lt;=9,L6+1,10),0),IF(H6&gt;=5,IF(L6&lt;=8.5,L6+1.5,10),0)))</f>
        <v>0</v>
      </c>
    </row>
    <row r="7" spans="1:13" ht="13.5" customHeight="1">
      <c r="A7" s="29">
        <f t="shared" si="1"/>
        <v>4</v>
      </c>
      <c r="B7" s="187" t="s">
        <v>828</v>
      </c>
      <c r="C7" s="188" t="s">
        <v>154</v>
      </c>
      <c r="D7" s="42" t="s">
        <v>318</v>
      </c>
      <c r="E7" s="42" t="s">
        <v>145</v>
      </c>
      <c r="F7" s="43">
        <v>1</v>
      </c>
      <c r="G7" s="168">
        <v>4</v>
      </c>
      <c r="H7" s="42">
        <f t="shared" si="0"/>
        <v>3</v>
      </c>
      <c r="I7" s="48">
        <f t="shared" si="2"/>
        <v>2</v>
      </c>
      <c r="J7" s="48">
        <f t="shared" si="3"/>
        <v>3</v>
      </c>
      <c r="K7" s="48">
        <f t="shared" si="4"/>
        <v>4</v>
      </c>
      <c r="L7" s="48">
        <f t="shared" si="5"/>
        <v>0</v>
      </c>
      <c r="M7" s="52">
        <f t="shared" si="6"/>
        <v>0</v>
      </c>
    </row>
    <row r="8" spans="1:13" ht="13.5" customHeight="1">
      <c r="A8" s="70">
        <f t="shared" si="1"/>
        <v>5</v>
      </c>
      <c r="B8" s="175" t="s">
        <v>468</v>
      </c>
      <c r="C8" s="168" t="s">
        <v>155</v>
      </c>
      <c r="D8" s="168" t="s">
        <v>270</v>
      </c>
      <c r="E8" s="42" t="s">
        <v>145</v>
      </c>
      <c r="F8" s="176">
        <v>0.1</v>
      </c>
      <c r="G8" s="168">
        <v>4</v>
      </c>
      <c r="H8" s="168">
        <f t="shared" si="0"/>
        <v>3</v>
      </c>
      <c r="I8" s="177">
        <f t="shared" si="2"/>
        <v>1.1</v>
      </c>
      <c r="J8" s="177">
        <f t="shared" si="3"/>
        <v>2.1</v>
      </c>
      <c r="K8" s="177">
        <f t="shared" si="4"/>
        <v>3.1</v>
      </c>
      <c r="L8" s="177">
        <f t="shared" si="5"/>
        <v>0</v>
      </c>
      <c r="M8" s="217">
        <f t="shared" si="6"/>
        <v>0</v>
      </c>
    </row>
    <row r="9" spans="1:13" ht="13.5" customHeight="1">
      <c r="A9" s="29">
        <f t="shared" si="1"/>
        <v>6</v>
      </c>
      <c r="B9" s="187" t="s">
        <v>497</v>
      </c>
      <c r="C9" s="188" t="s">
        <v>149</v>
      </c>
      <c r="D9" s="42" t="s">
        <v>276</v>
      </c>
      <c r="E9" s="42" t="s">
        <v>145</v>
      </c>
      <c r="F9" s="43">
        <v>6</v>
      </c>
      <c r="G9" s="168">
        <v>4</v>
      </c>
      <c r="H9" s="42">
        <v>2</v>
      </c>
      <c r="I9" s="48">
        <f t="shared" si="2"/>
        <v>7</v>
      </c>
      <c r="J9" s="48">
        <f t="shared" si="3"/>
        <v>8</v>
      </c>
      <c r="K9" s="48">
        <f t="shared" si="4"/>
        <v>0</v>
      </c>
      <c r="L9" s="48">
        <f t="shared" si="5"/>
        <v>0</v>
      </c>
      <c r="M9" s="52">
        <f t="shared" si="6"/>
        <v>0</v>
      </c>
    </row>
    <row r="10" spans="1:13" ht="13.5" customHeight="1">
      <c r="A10" s="29">
        <f t="shared" si="1"/>
        <v>7</v>
      </c>
      <c r="B10" s="187" t="s">
        <v>558</v>
      </c>
      <c r="C10" s="188" t="s">
        <v>167</v>
      </c>
      <c r="D10" s="42" t="s">
        <v>270</v>
      </c>
      <c r="E10" s="42" t="s">
        <v>145</v>
      </c>
      <c r="F10" s="43">
        <v>1.5</v>
      </c>
      <c r="G10" s="168">
        <v>4</v>
      </c>
      <c r="H10" s="42">
        <v>2</v>
      </c>
      <c r="I10" s="48">
        <f t="shared" si="2"/>
        <v>2.5</v>
      </c>
      <c r="J10" s="48">
        <f t="shared" si="3"/>
        <v>3.5</v>
      </c>
      <c r="K10" s="48">
        <f t="shared" si="4"/>
        <v>0</v>
      </c>
      <c r="L10" s="48">
        <f t="shared" si="5"/>
        <v>0</v>
      </c>
      <c r="M10" s="52">
        <f t="shared" si="6"/>
        <v>0</v>
      </c>
    </row>
    <row r="11" spans="1:13" ht="13.5" customHeight="1">
      <c r="A11" s="29">
        <f t="shared" si="1"/>
        <v>8</v>
      </c>
      <c r="B11" s="187" t="s">
        <v>114</v>
      </c>
      <c r="C11" s="188" t="s">
        <v>147</v>
      </c>
      <c r="D11" s="42" t="s">
        <v>293</v>
      </c>
      <c r="E11" s="42" t="s">
        <v>145</v>
      </c>
      <c r="F11" s="43">
        <v>1.2</v>
      </c>
      <c r="G11" s="168">
        <v>4</v>
      </c>
      <c r="H11" s="42">
        <v>2</v>
      </c>
      <c r="I11" s="48">
        <f t="shared" si="2"/>
        <v>2.2</v>
      </c>
      <c r="J11" s="48">
        <f t="shared" si="3"/>
        <v>3.2</v>
      </c>
      <c r="K11" s="48">
        <f t="shared" si="4"/>
        <v>0</v>
      </c>
      <c r="L11" s="48">
        <f t="shared" si="5"/>
        <v>0</v>
      </c>
      <c r="M11" s="52">
        <f t="shared" si="6"/>
        <v>0</v>
      </c>
    </row>
    <row r="12" spans="1:13" ht="13.5" customHeight="1">
      <c r="A12" s="70">
        <f t="shared" si="1"/>
        <v>9</v>
      </c>
      <c r="B12" s="175" t="s">
        <v>441</v>
      </c>
      <c r="C12" s="168" t="s">
        <v>159</v>
      </c>
      <c r="D12" s="168" t="s">
        <v>268</v>
      </c>
      <c r="E12" s="42" t="s">
        <v>145</v>
      </c>
      <c r="F12" s="176">
        <v>0.2</v>
      </c>
      <c r="G12" s="168">
        <v>3</v>
      </c>
      <c r="H12" s="168">
        <f t="shared" si="0"/>
        <v>2</v>
      </c>
      <c r="I12" s="177">
        <f t="shared" si="2"/>
        <v>1.2</v>
      </c>
      <c r="J12" s="177">
        <f t="shared" si="3"/>
        <v>2.2</v>
      </c>
      <c r="K12" s="177">
        <f t="shared" si="4"/>
        <v>0</v>
      </c>
      <c r="L12" s="177">
        <f t="shared" si="5"/>
        <v>0</v>
      </c>
      <c r="M12" s="217">
        <f t="shared" si="6"/>
        <v>0</v>
      </c>
    </row>
    <row r="13" spans="1:13" ht="13.5" customHeight="1">
      <c r="A13" s="29">
        <f t="shared" si="1"/>
        <v>10</v>
      </c>
      <c r="B13" s="187" t="s">
        <v>259</v>
      </c>
      <c r="C13" s="188" t="s">
        <v>147</v>
      </c>
      <c r="D13" s="42" t="s">
        <v>268</v>
      </c>
      <c r="E13" s="42" t="s">
        <v>145</v>
      </c>
      <c r="F13" s="43">
        <v>7</v>
      </c>
      <c r="G13" s="168">
        <v>4</v>
      </c>
      <c r="H13" s="42">
        <v>1</v>
      </c>
      <c r="I13" s="184">
        <f t="shared" si="2"/>
        <v>8</v>
      </c>
      <c r="J13" s="184">
        <f t="shared" si="3"/>
        <v>0</v>
      </c>
      <c r="K13" s="184">
        <f t="shared" si="4"/>
        <v>0</v>
      </c>
      <c r="L13" s="184">
        <f t="shared" si="5"/>
        <v>0</v>
      </c>
      <c r="M13" s="223">
        <f t="shared" si="6"/>
        <v>0</v>
      </c>
    </row>
    <row r="14" spans="1:13" ht="13.5" customHeight="1">
      <c r="A14" s="29">
        <f t="shared" si="1"/>
        <v>11</v>
      </c>
      <c r="B14" s="39" t="s">
        <v>210</v>
      </c>
      <c r="C14" s="42" t="s">
        <v>144</v>
      </c>
      <c r="D14" s="42" t="s">
        <v>266</v>
      </c>
      <c r="E14" s="42" t="s">
        <v>145</v>
      </c>
      <c r="F14" s="43">
        <v>5.5</v>
      </c>
      <c r="G14" s="42">
        <v>5</v>
      </c>
      <c r="H14" s="42">
        <v>1</v>
      </c>
      <c r="I14" s="48">
        <f t="shared" si="2"/>
        <v>7</v>
      </c>
      <c r="J14" s="48">
        <f t="shared" si="3"/>
        <v>0</v>
      </c>
      <c r="K14" s="48">
        <f t="shared" si="4"/>
        <v>0</v>
      </c>
      <c r="L14" s="48">
        <f t="shared" si="5"/>
        <v>0</v>
      </c>
      <c r="M14" s="52">
        <f t="shared" si="6"/>
        <v>0</v>
      </c>
    </row>
    <row r="15" spans="1:13" ht="13.5" customHeight="1">
      <c r="A15" s="29">
        <f t="shared" si="1"/>
        <v>12</v>
      </c>
      <c r="B15" s="187" t="s">
        <v>798</v>
      </c>
      <c r="C15" s="188" t="s">
        <v>165</v>
      </c>
      <c r="D15" s="42" t="s">
        <v>279</v>
      </c>
      <c r="E15" s="42" t="s">
        <v>145</v>
      </c>
      <c r="F15" s="43">
        <v>5</v>
      </c>
      <c r="G15" s="168">
        <v>2</v>
      </c>
      <c r="H15" s="42">
        <f t="shared" si="0"/>
        <v>1</v>
      </c>
      <c r="I15" s="48">
        <f t="shared" si="2"/>
        <v>6</v>
      </c>
      <c r="J15" s="48">
        <f t="shared" si="3"/>
        <v>0</v>
      </c>
      <c r="K15" s="48">
        <f t="shared" si="4"/>
        <v>0</v>
      </c>
      <c r="L15" s="48">
        <f t="shared" si="5"/>
        <v>0</v>
      </c>
      <c r="M15" s="52">
        <f t="shared" si="6"/>
        <v>0</v>
      </c>
    </row>
    <row r="16" spans="1:13" ht="13.5" customHeight="1">
      <c r="A16" s="29">
        <f t="shared" si="1"/>
        <v>13</v>
      </c>
      <c r="B16" s="39" t="s">
        <v>301</v>
      </c>
      <c r="C16" s="42" t="s">
        <v>153</v>
      </c>
      <c r="D16" s="42" t="s">
        <v>280</v>
      </c>
      <c r="E16" s="42" t="s">
        <v>145</v>
      </c>
      <c r="F16" s="43">
        <v>3</v>
      </c>
      <c r="G16" s="168">
        <v>4</v>
      </c>
      <c r="H16" s="42">
        <v>1</v>
      </c>
      <c r="I16" s="48">
        <f t="shared" si="2"/>
        <v>4</v>
      </c>
      <c r="J16" s="48">
        <f t="shared" si="3"/>
        <v>0</v>
      </c>
      <c r="K16" s="48">
        <f t="shared" si="4"/>
        <v>0</v>
      </c>
      <c r="L16" s="48">
        <f t="shared" si="5"/>
        <v>0</v>
      </c>
      <c r="M16" s="52">
        <f t="shared" si="6"/>
        <v>0</v>
      </c>
    </row>
    <row r="17" spans="1:13" ht="13.5" customHeight="1">
      <c r="A17" s="29">
        <f t="shared" si="1"/>
        <v>14</v>
      </c>
      <c r="B17" s="187" t="s">
        <v>816</v>
      </c>
      <c r="C17" s="188" t="s">
        <v>161</v>
      </c>
      <c r="D17" s="42" t="s">
        <v>289</v>
      </c>
      <c r="E17" s="42" t="s">
        <v>145</v>
      </c>
      <c r="F17" s="43">
        <v>2</v>
      </c>
      <c r="G17" s="168">
        <v>2</v>
      </c>
      <c r="H17" s="42">
        <f t="shared" si="0"/>
        <v>1</v>
      </c>
      <c r="I17" s="48">
        <f t="shared" si="2"/>
        <v>3</v>
      </c>
      <c r="J17" s="48">
        <f t="shared" si="3"/>
        <v>0</v>
      </c>
      <c r="K17" s="48">
        <f t="shared" si="4"/>
        <v>0</v>
      </c>
      <c r="L17" s="48">
        <f t="shared" si="5"/>
        <v>0</v>
      </c>
      <c r="M17" s="52">
        <f t="shared" si="6"/>
        <v>0</v>
      </c>
    </row>
    <row r="18" spans="1:13" ht="13.5" customHeight="1">
      <c r="A18" s="29">
        <f t="shared" si="1"/>
        <v>15</v>
      </c>
      <c r="B18" s="187" t="s">
        <v>100</v>
      </c>
      <c r="C18" s="188" t="s">
        <v>167</v>
      </c>
      <c r="D18" s="42" t="s">
        <v>278</v>
      </c>
      <c r="E18" s="42" t="s">
        <v>145</v>
      </c>
      <c r="F18" s="43">
        <v>1.4</v>
      </c>
      <c r="G18" s="168">
        <v>3</v>
      </c>
      <c r="H18" s="42">
        <v>1</v>
      </c>
      <c r="I18" s="48">
        <f t="shared" si="2"/>
        <v>2.4</v>
      </c>
      <c r="J18" s="48">
        <f t="shared" si="3"/>
        <v>0</v>
      </c>
      <c r="K18" s="48">
        <f t="shared" si="4"/>
        <v>0</v>
      </c>
      <c r="L18" s="48">
        <f t="shared" si="5"/>
        <v>0</v>
      </c>
      <c r="M18" s="52">
        <f t="shared" si="6"/>
        <v>0</v>
      </c>
    </row>
    <row r="19" spans="1:13" ht="13.5" customHeight="1">
      <c r="A19" s="29">
        <f t="shared" si="1"/>
        <v>16</v>
      </c>
      <c r="B19" s="187" t="s">
        <v>565</v>
      </c>
      <c r="C19" s="188" t="s">
        <v>147</v>
      </c>
      <c r="D19" s="42" t="s">
        <v>293</v>
      </c>
      <c r="E19" s="42" t="s">
        <v>145</v>
      </c>
      <c r="F19" s="43">
        <v>1.3</v>
      </c>
      <c r="G19" s="168">
        <v>3</v>
      </c>
      <c r="H19" s="42">
        <v>1</v>
      </c>
      <c r="I19" s="48">
        <f t="shared" si="2"/>
        <v>2.3</v>
      </c>
      <c r="J19" s="48">
        <f t="shared" si="3"/>
        <v>0</v>
      </c>
      <c r="K19" s="48">
        <f t="shared" si="4"/>
        <v>0</v>
      </c>
      <c r="L19" s="48">
        <f t="shared" si="5"/>
        <v>0</v>
      </c>
      <c r="M19" s="52">
        <f t="shared" si="6"/>
        <v>0</v>
      </c>
    </row>
    <row r="20" spans="1:13" ht="13.5" customHeight="1">
      <c r="A20" s="29">
        <f t="shared" si="1"/>
        <v>17</v>
      </c>
      <c r="B20" s="187" t="s">
        <v>598</v>
      </c>
      <c r="C20" s="188" t="s">
        <v>154</v>
      </c>
      <c r="D20" s="42" t="s">
        <v>265</v>
      </c>
      <c r="E20" s="42" t="s">
        <v>145</v>
      </c>
      <c r="F20" s="43">
        <v>1.1</v>
      </c>
      <c r="G20" s="168">
        <v>3</v>
      </c>
      <c r="H20" s="42">
        <v>1</v>
      </c>
      <c r="I20" s="48">
        <f t="shared" si="2"/>
        <v>2.1</v>
      </c>
      <c r="J20" s="48">
        <f t="shared" si="3"/>
        <v>0</v>
      </c>
      <c r="K20" s="48">
        <f t="shared" si="4"/>
        <v>0</v>
      </c>
      <c r="L20" s="48">
        <f t="shared" si="5"/>
        <v>0</v>
      </c>
      <c r="M20" s="52">
        <f t="shared" si="6"/>
        <v>0</v>
      </c>
    </row>
    <row r="21" spans="1:13" ht="13.5" customHeight="1">
      <c r="A21" s="70">
        <f t="shared" si="1"/>
        <v>18</v>
      </c>
      <c r="B21" s="175" t="s">
        <v>414</v>
      </c>
      <c r="C21" s="168" t="s">
        <v>167</v>
      </c>
      <c r="D21" s="168" t="s">
        <v>281</v>
      </c>
      <c r="E21" s="42" t="s">
        <v>145</v>
      </c>
      <c r="F21" s="176">
        <v>0.5</v>
      </c>
      <c r="G21" s="168">
        <v>2</v>
      </c>
      <c r="H21" s="168">
        <f t="shared" si="0"/>
        <v>1</v>
      </c>
      <c r="I21" s="177">
        <f t="shared" si="2"/>
        <v>1.5</v>
      </c>
      <c r="J21" s="177">
        <f t="shared" si="3"/>
        <v>0</v>
      </c>
      <c r="K21" s="177">
        <f t="shared" si="4"/>
        <v>0</v>
      </c>
      <c r="L21" s="177">
        <f t="shared" si="5"/>
        <v>0</v>
      </c>
      <c r="M21" s="217">
        <f t="shared" si="6"/>
        <v>0</v>
      </c>
    </row>
    <row r="22" spans="1:13" ht="13.5" customHeight="1">
      <c r="A22" s="70">
        <f t="shared" si="1"/>
        <v>19</v>
      </c>
      <c r="B22" s="175" t="s">
        <v>429</v>
      </c>
      <c r="C22" s="168" t="s">
        <v>146</v>
      </c>
      <c r="D22" s="168" t="s">
        <v>284</v>
      </c>
      <c r="E22" s="42" t="s">
        <v>145</v>
      </c>
      <c r="F22" s="176">
        <v>0.4</v>
      </c>
      <c r="G22" s="168">
        <v>2</v>
      </c>
      <c r="H22" s="168">
        <f t="shared" si="0"/>
        <v>1</v>
      </c>
      <c r="I22" s="177">
        <f t="shared" si="2"/>
        <v>1.4</v>
      </c>
      <c r="J22" s="177">
        <f t="shared" si="3"/>
        <v>0</v>
      </c>
      <c r="K22" s="177">
        <f t="shared" si="4"/>
        <v>0</v>
      </c>
      <c r="L22" s="177">
        <f t="shared" si="5"/>
        <v>0</v>
      </c>
      <c r="M22" s="217">
        <f t="shared" si="6"/>
        <v>0</v>
      </c>
    </row>
    <row r="23" spans="1:13" ht="13.5" customHeight="1">
      <c r="A23" s="70">
        <f t="shared" si="1"/>
        <v>20</v>
      </c>
      <c r="B23" s="175" t="s">
        <v>440</v>
      </c>
      <c r="C23" s="168" t="s">
        <v>146</v>
      </c>
      <c r="D23" s="168" t="s">
        <v>323</v>
      </c>
      <c r="E23" s="42" t="s">
        <v>145</v>
      </c>
      <c r="F23" s="176">
        <v>0.3</v>
      </c>
      <c r="G23" s="168">
        <v>2</v>
      </c>
      <c r="H23" s="168">
        <f t="shared" si="0"/>
        <v>1</v>
      </c>
      <c r="I23" s="177">
        <f t="shared" si="2"/>
        <v>1.3</v>
      </c>
      <c r="J23" s="177">
        <f t="shared" si="3"/>
        <v>0</v>
      </c>
      <c r="K23" s="177">
        <f t="shared" si="4"/>
        <v>0</v>
      </c>
      <c r="L23" s="177">
        <f t="shared" si="5"/>
        <v>0</v>
      </c>
      <c r="M23" s="217">
        <f t="shared" si="6"/>
        <v>0</v>
      </c>
    </row>
    <row r="24" spans="1:13" ht="13.5" customHeight="1">
      <c r="A24" s="6">
        <f t="shared" si="1"/>
        <v>21</v>
      </c>
      <c r="B24" s="99" t="s">
        <v>209</v>
      </c>
      <c r="C24" s="97" t="s">
        <v>153</v>
      </c>
      <c r="D24" s="97" t="s">
        <v>267</v>
      </c>
      <c r="E24" s="97" t="s">
        <v>145</v>
      </c>
      <c r="F24" s="98">
        <v>7</v>
      </c>
      <c r="G24" s="97">
        <v>5</v>
      </c>
      <c r="H24" s="97">
        <v>0</v>
      </c>
      <c r="I24" s="379">
        <f t="shared" si="2"/>
        <v>0</v>
      </c>
      <c r="J24" s="379">
        <f t="shared" si="3"/>
        <v>0</v>
      </c>
      <c r="K24" s="379">
        <f t="shared" si="4"/>
        <v>0</v>
      </c>
      <c r="L24" s="379">
        <f t="shared" si="5"/>
        <v>0</v>
      </c>
      <c r="M24" s="380">
        <f t="shared" si="6"/>
        <v>0</v>
      </c>
    </row>
    <row r="25" spans="1:13" ht="13.5" customHeight="1">
      <c r="A25" s="29">
        <f t="shared" si="1"/>
        <v>22</v>
      </c>
      <c r="B25" s="187" t="s">
        <v>179</v>
      </c>
      <c r="C25" s="188" t="s">
        <v>159</v>
      </c>
      <c r="D25" s="42" t="s">
        <v>277</v>
      </c>
      <c r="E25" s="42" t="s">
        <v>145</v>
      </c>
      <c r="F25" s="43">
        <v>5</v>
      </c>
      <c r="G25" s="168">
        <v>3</v>
      </c>
      <c r="H25" s="42">
        <v>0</v>
      </c>
      <c r="I25" s="48">
        <f t="shared" si="2"/>
        <v>0</v>
      </c>
      <c r="J25" s="48">
        <f t="shared" si="3"/>
        <v>0</v>
      </c>
      <c r="K25" s="48">
        <f t="shared" si="4"/>
        <v>0</v>
      </c>
      <c r="L25" s="48">
        <f t="shared" si="5"/>
        <v>0</v>
      </c>
      <c r="M25" s="52">
        <f t="shared" si="6"/>
        <v>0</v>
      </c>
    </row>
    <row r="26" spans="1:13" ht="13.5" customHeight="1">
      <c r="A26" s="29">
        <f t="shared" si="1"/>
        <v>23</v>
      </c>
      <c r="B26" s="187" t="s">
        <v>812</v>
      </c>
      <c r="C26" s="188" t="s">
        <v>144</v>
      </c>
      <c r="D26" s="42" t="s">
        <v>272</v>
      </c>
      <c r="E26" s="42" t="s">
        <v>145</v>
      </c>
      <c r="F26" s="43">
        <v>3</v>
      </c>
      <c r="G26" s="168">
        <v>1</v>
      </c>
      <c r="H26" s="42">
        <f t="shared" si="0"/>
        <v>0</v>
      </c>
      <c r="I26" s="48">
        <f t="shared" si="2"/>
        <v>0</v>
      </c>
      <c r="J26" s="48">
        <f t="shared" si="3"/>
        <v>0</v>
      </c>
      <c r="K26" s="48">
        <f t="shared" si="4"/>
        <v>0</v>
      </c>
      <c r="L26" s="48">
        <f t="shared" si="5"/>
        <v>0</v>
      </c>
      <c r="M26" s="52">
        <f t="shared" si="6"/>
        <v>0</v>
      </c>
    </row>
    <row r="27" spans="1:13" ht="13.5" customHeight="1">
      <c r="A27" s="29">
        <f t="shared" si="1"/>
        <v>24</v>
      </c>
      <c r="B27" s="187" t="s">
        <v>174</v>
      </c>
      <c r="C27" s="188" t="s">
        <v>147</v>
      </c>
      <c r="D27" s="42" t="s">
        <v>273</v>
      </c>
      <c r="E27" s="42" t="s">
        <v>145</v>
      </c>
      <c r="F27" s="43">
        <v>2.3</v>
      </c>
      <c r="G27" s="168">
        <v>3</v>
      </c>
      <c r="H27" s="42">
        <v>0</v>
      </c>
      <c r="I27" s="48">
        <f t="shared" si="2"/>
        <v>0</v>
      </c>
      <c r="J27" s="48">
        <f t="shared" si="3"/>
        <v>0</v>
      </c>
      <c r="K27" s="48">
        <f t="shared" si="4"/>
        <v>0</v>
      </c>
      <c r="L27" s="48">
        <f t="shared" si="5"/>
        <v>0</v>
      </c>
      <c r="M27" s="52">
        <f t="shared" si="6"/>
        <v>0</v>
      </c>
    </row>
    <row r="28" spans="1:13" ht="13.5" customHeight="1">
      <c r="A28" s="29">
        <f t="shared" si="1"/>
        <v>25</v>
      </c>
      <c r="B28" s="187" t="s">
        <v>549</v>
      </c>
      <c r="C28" s="188" t="s">
        <v>155</v>
      </c>
      <c r="D28" s="42" t="s">
        <v>289</v>
      </c>
      <c r="E28" s="42" t="s">
        <v>145</v>
      </c>
      <c r="F28" s="43">
        <v>2</v>
      </c>
      <c r="G28" s="168">
        <v>2</v>
      </c>
      <c r="H28" s="42">
        <v>0</v>
      </c>
      <c r="I28" s="48">
        <f t="shared" si="2"/>
        <v>0</v>
      </c>
      <c r="J28" s="48">
        <f t="shared" si="3"/>
        <v>0</v>
      </c>
      <c r="K28" s="48">
        <f t="shared" si="4"/>
        <v>0</v>
      </c>
      <c r="L28" s="48">
        <f t="shared" si="5"/>
        <v>0</v>
      </c>
      <c r="M28" s="52">
        <f t="shared" si="6"/>
        <v>0</v>
      </c>
    </row>
    <row r="29" spans="1:13" ht="13.5" customHeight="1">
      <c r="A29" s="29">
        <f t="shared" si="1"/>
        <v>26</v>
      </c>
      <c r="B29" s="187" t="s">
        <v>855</v>
      </c>
      <c r="C29" s="188" t="s">
        <v>146</v>
      </c>
      <c r="D29" s="42" t="s">
        <v>323</v>
      </c>
      <c r="E29" s="42" t="s">
        <v>145</v>
      </c>
      <c r="F29" s="43">
        <v>0.5</v>
      </c>
      <c r="G29" s="168">
        <v>1</v>
      </c>
      <c r="H29" s="42">
        <f t="shared" si="0"/>
        <v>0</v>
      </c>
      <c r="I29" s="48">
        <f t="shared" si="2"/>
        <v>0</v>
      </c>
      <c r="J29" s="48">
        <f t="shared" si="3"/>
        <v>0</v>
      </c>
      <c r="K29" s="48">
        <f t="shared" si="4"/>
        <v>0</v>
      </c>
      <c r="L29" s="48">
        <f t="shared" si="5"/>
        <v>0</v>
      </c>
      <c r="M29" s="52">
        <f t="shared" si="6"/>
        <v>0</v>
      </c>
    </row>
    <row r="30" spans="1:13" ht="13.5" customHeight="1" thickBot="1">
      <c r="A30" s="89">
        <f t="shared" si="1"/>
        <v>27</v>
      </c>
      <c r="B30" s="308" t="s">
        <v>907</v>
      </c>
      <c r="C30" s="309" t="s">
        <v>169</v>
      </c>
      <c r="D30" s="91" t="s">
        <v>280</v>
      </c>
      <c r="E30" s="91" t="s">
        <v>145</v>
      </c>
      <c r="F30" s="95">
        <v>0.1</v>
      </c>
      <c r="G30" s="194">
        <v>1</v>
      </c>
      <c r="H30" s="91">
        <f t="shared" si="0"/>
        <v>0</v>
      </c>
      <c r="I30" s="179">
        <f>IF(G30="","",IF(G30&lt;=4,IF(H30&gt;=1,IF(F30&lt;=9,F30+1,10),0),IF(H30&gt;=1,IF(F30&lt;=8.5,F30+1.5,10),0)))</f>
        <v>0</v>
      </c>
      <c r="J30" s="179">
        <f>IF(G30="","",IF(G30&lt;=4,IF(H30&gt;=2,IF(I30&lt;=9,I30+1,10),0),IF(H30&gt;=2,IF(I30&lt;=8.5,I30+1.5,10),0)))</f>
        <v>0</v>
      </c>
      <c r="K30" s="179">
        <f>IF(G30="","",IF(G30&lt;=4,IF(H30&gt;=3,IF(J30&lt;=9,J30+1,10),0),IF(H30&gt;=3,IF(J30&lt;=8.5,J30+1.5,10),0)))</f>
        <v>0</v>
      </c>
      <c r="L30" s="179">
        <f>IF(G30="","",IF(G30&lt;=4,IF(H30&gt;=4,IF(K30&lt;=9,K30+1,10),0),IF(H30&gt;=4,IF(K30&lt;=8.5,K30+1.5,10),0)))</f>
        <v>0</v>
      </c>
      <c r="M30" s="361">
        <f>IF(G30="","",IF(G30&lt;=4,IF(H30&gt;=5,IF(L30&lt;=9,L30+1,10),0),IF(H30&gt;=5,IF(L30&lt;=8.5,L30+1.5,10),0)))</f>
        <v>0</v>
      </c>
    </row>
    <row r="31" spans="1:13" s="15" customFormat="1" ht="13.5" customHeight="1">
      <c r="A31" s="281">
        <f t="shared" si="1"/>
        <v>28</v>
      </c>
      <c r="B31" s="282" t="s">
        <v>735</v>
      </c>
      <c r="C31" s="283" t="s">
        <v>144</v>
      </c>
      <c r="D31" s="283" t="s">
        <v>62</v>
      </c>
      <c r="E31" s="283" t="s">
        <v>657</v>
      </c>
      <c r="F31" s="335">
        <v>1.5</v>
      </c>
      <c r="G31" s="284"/>
      <c r="H31" s="283" t="s">
        <v>991</v>
      </c>
      <c r="I31" s="273"/>
      <c r="J31" s="273"/>
      <c r="K31" s="273"/>
      <c r="L31" s="273"/>
      <c r="M31" s="274"/>
    </row>
    <row r="32" spans="1:13" s="15" customFormat="1" ht="12.75" customHeight="1">
      <c r="A32" s="275">
        <f t="shared" si="1"/>
        <v>29</v>
      </c>
      <c r="B32" s="276" t="s">
        <v>736</v>
      </c>
      <c r="C32" s="277" t="s">
        <v>153</v>
      </c>
      <c r="D32" s="277" t="s">
        <v>683</v>
      </c>
      <c r="E32" s="277" t="s">
        <v>657</v>
      </c>
      <c r="F32" s="333">
        <v>0.6</v>
      </c>
      <c r="G32" s="278"/>
      <c r="H32" s="277" t="s">
        <v>991</v>
      </c>
      <c r="I32" s="279"/>
      <c r="J32" s="279"/>
      <c r="K32" s="279"/>
      <c r="L32" s="279"/>
      <c r="M32" s="280"/>
    </row>
    <row r="33" spans="1:14" s="15" customFormat="1" ht="12.75">
      <c r="A33" s="275">
        <f t="shared" si="1"/>
        <v>30</v>
      </c>
      <c r="B33" s="276" t="s">
        <v>201</v>
      </c>
      <c r="C33" s="277" t="s">
        <v>146</v>
      </c>
      <c r="D33" s="277" t="s">
        <v>268</v>
      </c>
      <c r="E33" s="277" t="s">
        <v>657</v>
      </c>
      <c r="F33" s="333">
        <v>0.4</v>
      </c>
      <c r="G33" s="278"/>
      <c r="H33" s="277" t="s">
        <v>991</v>
      </c>
      <c r="I33" s="279"/>
      <c r="J33" s="279"/>
      <c r="K33" s="279"/>
      <c r="L33" s="279"/>
      <c r="M33" s="280"/>
      <c r="N33" s="8"/>
    </row>
    <row r="34" spans="1:13" s="15" customFormat="1" ht="12.75" customHeight="1">
      <c r="A34" s="275">
        <v>31</v>
      </c>
      <c r="B34" s="276" t="s">
        <v>737</v>
      </c>
      <c r="C34" s="277" t="s">
        <v>156</v>
      </c>
      <c r="D34" s="277" t="s">
        <v>269</v>
      </c>
      <c r="E34" s="277" t="s">
        <v>657</v>
      </c>
      <c r="F34" s="333">
        <v>0.1</v>
      </c>
      <c r="G34" s="278"/>
      <c r="H34" s="277" t="s">
        <v>991</v>
      </c>
      <c r="I34" s="279"/>
      <c r="J34" s="279"/>
      <c r="K34" s="279"/>
      <c r="L34" s="279"/>
      <c r="M34" s="280"/>
    </row>
    <row r="35" spans="1:13" s="15" customFormat="1" ht="12.75" customHeight="1" thickBot="1">
      <c r="A35" s="405">
        <f t="shared" si="1"/>
        <v>32</v>
      </c>
      <c r="B35" s="406" t="s">
        <v>738</v>
      </c>
      <c r="C35" s="407" t="s">
        <v>169</v>
      </c>
      <c r="D35" s="407" t="s">
        <v>653</v>
      </c>
      <c r="E35" s="407" t="s">
        <v>657</v>
      </c>
      <c r="F35" s="408">
        <v>0.1</v>
      </c>
      <c r="G35" s="409"/>
      <c r="H35" s="407" t="s">
        <v>991</v>
      </c>
      <c r="I35" s="410"/>
      <c r="J35" s="410"/>
      <c r="K35" s="410"/>
      <c r="L35" s="410"/>
      <c r="M35" s="411"/>
    </row>
    <row r="36" spans="1:13" ht="12.75">
      <c r="A36" s="490">
        <f t="shared" si="1"/>
        <v>33</v>
      </c>
      <c r="B36" s="413" t="s">
        <v>1321</v>
      </c>
      <c r="C36" s="302" t="s">
        <v>150</v>
      </c>
      <c r="D36" s="302" t="s">
        <v>269</v>
      </c>
      <c r="E36" s="302" t="s">
        <v>61</v>
      </c>
      <c r="F36" s="473">
        <v>2</v>
      </c>
      <c r="G36" s="414"/>
      <c r="H36" s="427"/>
      <c r="I36" s="427"/>
      <c r="J36" s="427"/>
      <c r="K36" s="427"/>
      <c r="L36" s="427"/>
      <c r="M36" s="428"/>
    </row>
    <row r="37" spans="1:13" ht="12.75">
      <c r="A37" s="489">
        <f t="shared" si="1"/>
        <v>34</v>
      </c>
      <c r="B37" s="416" t="s">
        <v>1322</v>
      </c>
      <c r="C37" s="138" t="s">
        <v>146</v>
      </c>
      <c r="D37" s="138" t="s">
        <v>649</v>
      </c>
      <c r="E37" s="138" t="s">
        <v>61</v>
      </c>
      <c r="F37" s="472">
        <v>2</v>
      </c>
      <c r="G37" s="417"/>
      <c r="H37" s="419"/>
      <c r="I37" s="419"/>
      <c r="J37" s="419"/>
      <c r="K37" s="419"/>
      <c r="L37" s="419"/>
      <c r="M37" s="420"/>
    </row>
    <row r="38" spans="1:13" ht="12.75">
      <c r="A38" s="489">
        <f t="shared" si="1"/>
        <v>35</v>
      </c>
      <c r="B38" s="416" t="s">
        <v>1409</v>
      </c>
      <c r="C38" s="138" t="s">
        <v>157</v>
      </c>
      <c r="D38" s="138" t="s">
        <v>292</v>
      </c>
      <c r="E38" s="138" t="s">
        <v>61</v>
      </c>
      <c r="F38" s="472">
        <v>0.5</v>
      </c>
      <c r="G38" s="417"/>
      <c r="H38" s="419"/>
      <c r="I38" s="419"/>
      <c r="J38" s="419"/>
      <c r="K38" s="419"/>
      <c r="L38" s="419"/>
      <c r="M38" s="420"/>
    </row>
    <row r="39" spans="1:13" ht="13.5" customHeight="1">
      <c r="A39" s="489">
        <f t="shared" si="1"/>
        <v>36</v>
      </c>
      <c r="B39" s="416" t="s">
        <v>211</v>
      </c>
      <c r="C39" s="138" t="s">
        <v>153</v>
      </c>
      <c r="D39" s="138" t="s">
        <v>665</v>
      </c>
      <c r="E39" s="138" t="s">
        <v>3</v>
      </c>
      <c r="F39" s="472">
        <v>0.5</v>
      </c>
      <c r="G39" s="417"/>
      <c r="H39" s="419"/>
      <c r="I39" s="419"/>
      <c r="J39" s="419"/>
      <c r="K39" s="419"/>
      <c r="L39" s="419"/>
      <c r="M39" s="420"/>
    </row>
    <row r="40" spans="1:13" ht="13.5" customHeight="1">
      <c r="A40" s="489">
        <v>37</v>
      </c>
      <c r="B40" s="416" t="s">
        <v>1652</v>
      </c>
      <c r="C40" s="138" t="s">
        <v>160</v>
      </c>
      <c r="D40" s="138" t="s">
        <v>19</v>
      </c>
      <c r="E40" s="138" t="s">
        <v>61</v>
      </c>
      <c r="F40" s="472">
        <v>0.5</v>
      </c>
      <c r="G40" s="417"/>
      <c r="H40" s="419"/>
      <c r="I40" s="419"/>
      <c r="J40" s="419"/>
      <c r="K40" s="419"/>
      <c r="L40" s="419"/>
      <c r="M40" s="420"/>
    </row>
    <row r="41" spans="1:13" ht="13.5" customHeight="1">
      <c r="A41" s="489">
        <v>38</v>
      </c>
      <c r="B41" s="416" t="s">
        <v>1665</v>
      </c>
      <c r="C41" s="138" t="s">
        <v>156</v>
      </c>
      <c r="D41" s="138" t="s">
        <v>656</v>
      </c>
      <c r="E41" s="138" t="s">
        <v>61</v>
      </c>
      <c r="F41" s="472">
        <v>0.5</v>
      </c>
      <c r="G41" s="417"/>
      <c r="H41" s="419"/>
      <c r="I41" s="419"/>
      <c r="J41" s="419"/>
      <c r="K41" s="419"/>
      <c r="L41" s="419"/>
      <c r="M41" s="420"/>
    </row>
    <row r="42" spans="1:13" ht="13.5" customHeight="1">
      <c r="A42" s="489">
        <v>39</v>
      </c>
      <c r="B42" s="416" t="s">
        <v>1666</v>
      </c>
      <c r="C42" s="138" t="s">
        <v>156</v>
      </c>
      <c r="D42" s="138" t="s">
        <v>654</v>
      </c>
      <c r="E42" s="138" t="s">
        <v>61</v>
      </c>
      <c r="F42" s="472">
        <v>0.5</v>
      </c>
      <c r="G42" s="417"/>
      <c r="H42" s="419"/>
      <c r="I42" s="419"/>
      <c r="J42" s="419"/>
      <c r="K42" s="419"/>
      <c r="L42" s="419"/>
      <c r="M42" s="420"/>
    </row>
    <row r="43" spans="1:13" ht="13.5" customHeight="1">
      <c r="A43" s="489">
        <v>40</v>
      </c>
      <c r="B43" s="416" t="s">
        <v>1679</v>
      </c>
      <c r="C43" s="138" t="s">
        <v>146</v>
      </c>
      <c r="D43" s="138" t="s">
        <v>649</v>
      </c>
      <c r="E43" s="138" t="s">
        <v>61</v>
      </c>
      <c r="F43" s="472">
        <v>0.5</v>
      </c>
      <c r="G43" s="417"/>
      <c r="H43" s="419"/>
      <c r="I43" s="419"/>
      <c r="J43" s="419"/>
      <c r="K43" s="419"/>
      <c r="L43" s="419"/>
      <c r="M43" s="420"/>
    </row>
    <row r="44" spans="1:13" ht="12.75">
      <c r="A44" s="489">
        <v>41</v>
      </c>
      <c r="B44" s="416" t="s">
        <v>1420</v>
      </c>
      <c r="C44" s="138" t="s">
        <v>149</v>
      </c>
      <c r="D44" s="138" t="s">
        <v>665</v>
      </c>
      <c r="E44" s="138" t="s">
        <v>61</v>
      </c>
      <c r="F44" s="472">
        <v>0.3</v>
      </c>
      <c r="G44" s="417"/>
      <c r="H44" s="419"/>
      <c r="I44" s="419"/>
      <c r="J44" s="419"/>
      <c r="K44" s="419"/>
      <c r="L44" s="419"/>
      <c r="M44" s="420"/>
    </row>
    <row r="45" spans="1:13" ht="12.75">
      <c r="A45" s="489">
        <v>42</v>
      </c>
      <c r="B45" s="416" t="s">
        <v>1473</v>
      </c>
      <c r="C45" s="138" t="s">
        <v>156</v>
      </c>
      <c r="D45" s="138" t="s">
        <v>652</v>
      </c>
      <c r="E45" s="138" t="s">
        <v>61</v>
      </c>
      <c r="F45" s="472">
        <v>0.1</v>
      </c>
      <c r="G45" s="417"/>
      <c r="H45" s="419"/>
      <c r="I45" s="419"/>
      <c r="J45" s="419"/>
      <c r="K45" s="419"/>
      <c r="L45" s="419"/>
      <c r="M45" s="420"/>
    </row>
    <row r="46" spans="1:13" ht="12.75">
      <c r="A46" s="489">
        <f t="shared" si="1"/>
        <v>43</v>
      </c>
      <c r="B46" s="416" t="s">
        <v>1474</v>
      </c>
      <c r="C46" s="138" t="s">
        <v>149</v>
      </c>
      <c r="D46" s="138" t="s">
        <v>678</v>
      </c>
      <c r="E46" s="138" t="s">
        <v>61</v>
      </c>
      <c r="F46" s="472">
        <v>0.1</v>
      </c>
      <c r="G46" s="417"/>
      <c r="H46" s="419"/>
      <c r="I46" s="419"/>
      <c r="J46" s="419"/>
      <c r="K46" s="419"/>
      <c r="L46" s="419"/>
      <c r="M46" s="420"/>
    </row>
    <row r="47" spans="1:13" ht="12.75">
      <c r="A47" s="489">
        <f t="shared" si="1"/>
        <v>44</v>
      </c>
      <c r="B47" s="416" t="s">
        <v>1518</v>
      </c>
      <c r="C47" s="138" t="s">
        <v>156</v>
      </c>
      <c r="D47" s="138" t="s">
        <v>678</v>
      </c>
      <c r="E47" s="138" t="s">
        <v>61</v>
      </c>
      <c r="F47" s="472">
        <v>0.1</v>
      </c>
      <c r="G47" s="417"/>
      <c r="H47" s="419"/>
      <c r="I47" s="419"/>
      <c r="J47" s="419"/>
      <c r="K47" s="419"/>
      <c r="L47" s="419"/>
      <c r="M47" s="420"/>
    </row>
    <row r="48" spans="1:13" ht="12.75">
      <c r="A48" s="489">
        <f t="shared" si="1"/>
        <v>45</v>
      </c>
      <c r="B48" s="416" t="s">
        <v>1533</v>
      </c>
      <c r="C48" s="138" t="s">
        <v>165</v>
      </c>
      <c r="D48" s="138" t="s">
        <v>683</v>
      </c>
      <c r="E48" s="138" t="s">
        <v>61</v>
      </c>
      <c r="F48" s="472">
        <v>0.1</v>
      </c>
      <c r="G48" s="417"/>
      <c r="H48" s="419"/>
      <c r="I48" s="419"/>
      <c r="J48" s="419"/>
      <c r="K48" s="419"/>
      <c r="L48" s="419"/>
      <c r="M48" s="420"/>
    </row>
    <row r="49" spans="1:13" ht="12.75">
      <c r="A49" s="489">
        <f t="shared" si="1"/>
        <v>46</v>
      </c>
      <c r="B49" s="416" t="s">
        <v>1534</v>
      </c>
      <c r="C49" s="138" t="s">
        <v>160</v>
      </c>
      <c r="D49" s="138" t="s">
        <v>268</v>
      </c>
      <c r="E49" s="138" t="s">
        <v>61</v>
      </c>
      <c r="F49" s="472">
        <v>0.1</v>
      </c>
      <c r="G49" s="417"/>
      <c r="H49" s="419"/>
      <c r="I49" s="419"/>
      <c r="J49" s="419"/>
      <c r="K49" s="419"/>
      <c r="L49" s="419"/>
      <c r="M49" s="420"/>
    </row>
    <row r="50" spans="1:13" ht="12.75">
      <c r="A50" s="489">
        <f t="shared" si="1"/>
        <v>47</v>
      </c>
      <c r="B50" s="416" t="s">
        <v>1535</v>
      </c>
      <c r="C50" s="138" t="s">
        <v>152</v>
      </c>
      <c r="D50" s="138" t="s">
        <v>22</v>
      </c>
      <c r="E50" s="138" t="s">
        <v>61</v>
      </c>
      <c r="F50" s="472">
        <v>0.1</v>
      </c>
      <c r="G50" s="417"/>
      <c r="H50" s="419"/>
      <c r="I50" s="419"/>
      <c r="J50" s="419"/>
      <c r="K50" s="419"/>
      <c r="L50" s="419"/>
      <c r="M50" s="420"/>
    </row>
    <row r="51" spans="1:13" ht="12.75">
      <c r="A51" s="489">
        <v>48</v>
      </c>
      <c r="B51" s="416" t="s">
        <v>1594</v>
      </c>
      <c r="C51" s="138" t="s">
        <v>1595</v>
      </c>
      <c r="D51" s="138" t="s">
        <v>644</v>
      </c>
      <c r="E51" s="138" t="s">
        <v>61</v>
      </c>
      <c r="F51" s="472">
        <v>0.1</v>
      </c>
      <c r="G51" s="417"/>
      <c r="H51" s="419"/>
      <c r="I51" s="419"/>
      <c r="J51" s="419"/>
      <c r="K51" s="419"/>
      <c r="L51" s="419"/>
      <c r="M51" s="420"/>
    </row>
    <row r="52" spans="1:13" ht="12.75">
      <c r="A52" s="489">
        <v>49</v>
      </c>
      <c r="B52" s="416" t="s">
        <v>1596</v>
      </c>
      <c r="C52" s="138" t="s">
        <v>157</v>
      </c>
      <c r="D52" s="138" t="s">
        <v>651</v>
      </c>
      <c r="E52" s="138" t="s">
        <v>61</v>
      </c>
      <c r="F52" s="472">
        <v>0.1</v>
      </c>
      <c r="G52" s="417"/>
      <c r="H52" s="419"/>
      <c r="I52" s="419"/>
      <c r="J52" s="419"/>
      <c r="K52" s="419"/>
      <c r="L52" s="419"/>
      <c r="M52" s="420"/>
    </row>
    <row r="53" spans="1:13" ht="13.5" thickBot="1">
      <c r="A53" s="421">
        <f t="shared" si="1"/>
        <v>50</v>
      </c>
      <c r="B53" s="422" t="s">
        <v>1597</v>
      </c>
      <c r="C53" s="307" t="s">
        <v>1598</v>
      </c>
      <c r="D53" s="307" t="s">
        <v>675</v>
      </c>
      <c r="E53" s="307" t="s">
        <v>61</v>
      </c>
      <c r="F53" s="423">
        <v>0.1</v>
      </c>
      <c r="G53" s="424"/>
      <c r="H53" s="429"/>
      <c r="I53" s="429"/>
      <c r="J53" s="429"/>
      <c r="K53" s="429"/>
      <c r="L53" s="429"/>
      <c r="M53" s="430"/>
    </row>
    <row r="54" spans="1:13" ht="13.5" customHeight="1" thickBot="1">
      <c r="A54" s="23"/>
      <c r="B54" s="106" t="s">
        <v>50</v>
      </c>
      <c r="C54" s="87"/>
      <c r="D54" s="87"/>
      <c r="E54" s="87"/>
      <c r="F54" s="88">
        <f>SUM(F4:F53)</f>
        <v>71.89999999999993</v>
      </c>
      <c r="G54" s="87"/>
      <c r="H54" s="87"/>
      <c r="I54" s="198">
        <v>63.9</v>
      </c>
      <c r="J54" s="198">
        <v>63.9</v>
      </c>
      <c r="K54" s="198">
        <v>63.9</v>
      </c>
      <c r="L54" s="198">
        <v>63.9</v>
      </c>
      <c r="M54" s="199">
        <v>63.9</v>
      </c>
    </row>
    <row r="55" spans="1:13" ht="13.5" customHeight="1" thickBot="1">
      <c r="A55" s="102"/>
      <c r="B55" s="101" t="s">
        <v>990</v>
      </c>
      <c r="C55" s="103"/>
      <c r="D55" s="103"/>
      <c r="E55" s="103"/>
      <c r="F55" s="252">
        <v>4</v>
      </c>
      <c r="G55" s="103"/>
      <c r="H55" s="103"/>
      <c r="I55" s="83"/>
      <c r="J55" s="103"/>
      <c r="K55" s="103"/>
      <c r="L55" s="103"/>
      <c r="M55" s="104"/>
    </row>
    <row r="56" spans="1:13" ht="13.5" customHeight="1" thickBot="1">
      <c r="A56" s="10"/>
      <c r="B56" s="11" t="s">
        <v>49</v>
      </c>
      <c r="C56" s="12"/>
      <c r="D56" s="12"/>
      <c r="E56" s="12"/>
      <c r="F56" s="13">
        <f>83-SUM(F54:F55)</f>
        <v>7.100000000000065</v>
      </c>
      <c r="G56" s="12"/>
      <c r="H56" s="12"/>
      <c r="I56" s="13"/>
      <c r="J56" s="24"/>
      <c r="K56" s="24"/>
      <c r="L56" s="24"/>
      <c r="M56" s="25"/>
    </row>
    <row r="57" ht="13.5" customHeight="1"/>
    <row r="58" spans="14:15" ht="12.75">
      <c r="N58" s="15"/>
      <c r="O58" s="15"/>
    </row>
    <row r="59" spans="2:13" s="69" customFormat="1" ht="13.5" customHeight="1" thickBot="1">
      <c r="B59" s="15" t="s">
        <v>1267</v>
      </c>
      <c r="C59" s="8"/>
      <c r="D59" s="8"/>
      <c r="E59" s="15"/>
      <c r="F59" s="7"/>
      <c r="G59" s="8"/>
      <c r="H59" s="8"/>
      <c r="I59" s="8"/>
      <c r="J59" s="8"/>
      <c r="K59" s="8"/>
      <c r="L59" s="8"/>
      <c r="M59" s="8"/>
    </row>
    <row r="60" spans="2:13" s="69" customFormat="1" ht="13.5" customHeight="1">
      <c r="B60" s="551" t="s">
        <v>1155</v>
      </c>
      <c r="C60" s="569" t="s">
        <v>153</v>
      </c>
      <c r="D60" s="569" t="s">
        <v>637</v>
      </c>
      <c r="E60" s="569" t="s">
        <v>1266</v>
      </c>
      <c r="F60" s="552">
        <v>1.5</v>
      </c>
      <c r="G60" s="552"/>
      <c r="H60" s="552"/>
      <c r="I60" s="552"/>
      <c r="J60" s="552"/>
      <c r="K60" s="552"/>
      <c r="L60" s="552"/>
      <c r="M60" s="553"/>
    </row>
    <row r="61" spans="2:13" s="69" customFormat="1" ht="13.5" customHeight="1">
      <c r="B61" s="554" t="s">
        <v>1156</v>
      </c>
      <c r="C61" s="568" t="s">
        <v>144</v>
      </c>
      <c r="D61" s="568" t="s">
        <v>653</v>
      </c>
      <c r="E61" s="568" t="s">
        <v>1266</v>
      </c>
      <c r="F61" s="550">
        <v>0.6</v>
      </c>
      <c r="G61" s="550"/>
      <c r="H61" s="550"/>
      <c r="I61" s="550"/>
      <c r="J61" s="550"/>
      <c r="K61" s="550"/>
      <c r="L61" s="550"/>
      <c r="M61" s="555"/>
    </row>
    <row r="62" spans="2:13" s="69" customFormat="1" ht="13.5" customHeight="1">
      <c r="B62" s="554" t="s">
        <v>1157</v>
      </c>
      <c r="C62" s="568" t="s">
        <v>146</v>
      </c>
      <c r="D62" s="568" t="s">
        <v>268</v>
      </c>
      <c r="E62" s="568" t="s">
        <v>1266</v>
      </c>
      <c r="F62" s="550">
        <v>0.4</v>
      </c>
      <c r="G62" s="550"/>
      <c r="H62" s="550"/>
      <c r="I62" s="550"/>
      <c r="J62" s="550"/>
      <c r="K62" s="550"/>
      <c r="L62" s="550"/>
      <c r="M62" s="555"/>
    </row>
    <row r="63" spans="1:17" s="225" customFormat="1" ht="13.5" customHeight="1">
      <c r="A63" s="69"/>
      <c r="B63" s="554" t="s">
        <v>1158</v>
      </c>
      <c r="C63" s="568" t="s">
        <v>157</v>
      </c>
      <c r="D63" s="568" t="s">
        <v>644</v>
      </c>
      <c r="E63" s="568" t="s">
        <v>1266</v>
      </c>
      <c r="F63" s="550">
        <v>0.3</v>
      </c>
      <c r="G63" s="550"/>
      <c r="H63" s="550"/>
      <c r="I63" s="550"/>
      <c r="J63" s="550"/>
      <c r="K63" s="550"/>
      <c r="L63" s="550"/>
      <c r="M63" s="555"/>
      <c r="N63" s="69"/>
      <c r="O63" s="69"/>
      <c r="P63" s="69"/>
      <c r="Q63" s="69"/>
    </row>
    <row r="64" spans="2:13" s="69" customFormat="1" ht="13.5" customHeight="1">
      <c r="B64" s="554" t="s">
        <v>1159</v>
      </c>
      <c r="C64" s="568" t="s">
        <v>150</v>
      </c>
      <c r="D64" s="568" t="s">
        <v>652</v>
      </c>
      <c r="E64" s="568" t="s">
        <v>1266</v>
      </c>
      <c r="F64" s="550">
        <v>0.2</v>
      </c>
      <c r="G64" s="550"/>
      <c r="H64" s="550"/>
      <c r="I64" s="550"/>
      <c r="J64" s="550"/>
      <c r="K64" s="550"/>
      <c r="L64" s="550"/>
      <c r="M64" s="555"/>
    </row>
    <row r="65" spans="2:13" s="69" customFormat="1" ht="13.5" customHeight="1">
      <c r="B65" s="554" t="s">
        <v>1160</v>
      </c>
      <c r="C65" s="568" t="s">
        <v>156</v>
      </c>
      <c r="D65" s="568" t="s">
        <v>652</v>
      </c>
      <c r="E65" s="568" t="s">
        <v>1266</v>
      </c>
      <c r="F65" s="550">
        <v>0.1</v>
      </c>
      <c r="G65" s="550"/>
      <c r="H65" s="550"/>
      <c r="I65" s="550"/>
      <c r="J65" s="550"/>
      <c r="K65" s="550"/>
      <c r="L65" s="550"/>
      <c r="M65" s="555"/>
    </row>
    <row r="66" spans="2:13" s="69" customFormat="1" ht="13.5" customHeight="1">
      <c r="B66" s="554" t="s">
        <v>1161</v>
      </c>
      <c r="C66" s="568" t="s">
        <v>155</v>
      </c>
      <c r="D66" s="568" t="s">
        <v>651</v>
      </c>
      <c r="E66" s="568" t="s">
        <v>1266</v>
      </c>
      <c r="F66" s="550">
        <v>0.1</v>
      </c>
      <c r="G66" s="550"/>
      <c r="H66" s="550"/>
      <c r="I66" s="550"/>
      <c r="J66" s="550"/>
      <c r="K66" s="550"/>
      <c r="L66" s="550"/>
      <c r="M66" s="555"/>
    </row>
    <row r="67" spans="2:13" s="69" customFormat="1" ht="13.5" customHeight="1">
      <c r="B67" s="554" t="s">
        <v>1162</v>
      </c>
      <c r="C67" s="568" t="s">
        <v>150</v>
      </c>
      <c r="D67" s="568" t="s">
        <v>665</v>
      </c>
      <c r="E67" s="568" t="s">
        <v>1266</v>
      </c>
      <c r="F67" s="550">
        <v>0.1</v>
      </c>
      <c r="G67" s="550"/>
      <c r="H67" s="550"/>
      <c r="I67" s="550"/>
      <c r="J67" s="550"/>
      <c r="K67" s="550"/>
      <c r="L67" s="550"/>
      <c r="M67" s="555"/>
    </row>
    <row r="68" spans="2:13" s="69" customFormat="1" ht="13.5" customHeight="1">
      <c r="B68" s="554" t="s">
        <v>1163</v>
      </c>
      <c r="C68" s="568" t="s">
        <v>146</v>
      </c>
      <c r="D68" s="568" t="s">
        <v>656</v>
      </c>
      <c r="E68" s="568" t="s">
        <v>1266</v>
      </c>
      <c r="F68" s="550">
        <v>0.1</v>
      </c>
      <c r="G68" s="550"/>
      <c r="H68" s="550"/>
      <c r="I68" s="550"/>
      <c r="J68" s="550"/>
      <c r="K68" s="550"/>
      <c r="L68" s="550"/>
      <c r="M68" s="555"/>
    </row>
    <row r="69" spans="2:13" s="69" customFormat="1" ht="13.5" customHeight="1" thickBot="1">
      <c r="B69" s="556" t="s">
        <v>1164</v>
      </c>
      <c r="C69" s="570" t="s">
        <v>150</v>
      </c>
      <c r="D69" s="570" t="s">
        <v>656</v>
      </c>
      <c r="E69" s="570" t="s">
        <v>1266</v>
      </c>
      <c r="F69" s="557">
        <v>0.1</v>
      </c>
      <c r="G69" s="557"/>
      <c r="H69" s="557"/>
      <c r="I69" s="557"/>
      <c r="J69" s="557"/>
      <c r="K69" s="557"/>
      <c r="L69" s="557"/>
      <c r="M69" s="558"/>
    </row>
  </sheetData>
  <mergeCells count="1">
    <mergeCell ref="B1:G1"/>
  </mergeCells>
  <hyperlinks>
    <hyperlink ref="B6" r:id="rId1" display="http://www.nfl.com/draft/profiles/2005/gore_frank"/>
    <hyperlink ref="B18" r:id="rId2" display="http://www.nfl.com/draft/profiles/2005/atogwe_oshiomogho"/>
    <hyperlink ref="B11" r:id="rId3" display="http://www.nfl.com/draft/profiles/2005/stewart_david"/>
  </hyperlinks>
  <printOptions/>
  <pageMargins left="0.75" right="0.75" top="1" bottom="1" header="0.5" footer="0.5"/>
  <pageSetup horizontalDpi="360" verticalDpi="360" orientation="portrait" r:id="rId4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/>
  </sheetPr>
  <dimension ref="A1:M70"/>
  <sheetViews>
    <sheetView workbookViewId="0" topLeftCell="A28">
      <selection activeCell="D43" sqref="D43"/>
    </sheetView>
  </sheetViews>
  <sheetFormatPr defaultColWidth="9.140625" defaultRowHeight="13.5" customHeight="1"/>
  <cols>
    <col min="1" max="1" width="7.421875" style="0" bestFit="1" customWidth="1"/>
    <col min="2" max="2" width="24.8515625" style="0" customWidth="1"/>
    <col min="3" max="3" width="8.28125" style="0" bestFit="1" customWidth="1"/>
    <col min="4" max="4" width="6.140625" style="0" bestFit="1" customWidth="1"/>
    <col min="5" max="5" width="11.00390625" style="0" customWidth="1"/>
    <col min="6" max="6" width="8.7109375" style="0" bestFit="1" customWidth="1"/>
    <col min="7" max="7" width="8.57421875" style="0" bestFit="1" customWidth="1"/>
    <col min="8" max="8" width="13.8515625" style="0" customWidth="1"/>
    <col min="9" max="9" width="8.7109375" style="0" bestFit="1" customWidth="1"/>
    <col min="10" max="13" width="8.57421875" style="0" customWidth="1"/>
    <col min="14" max="14" width="3.28125" style="0" bestFit="1" customWidth="1"/>
    <col min="15" max="15" width="4.00390625" style="0" bestFit="1" customWidth="1"/>
    <col min="16" max="16" width="16.28125" style="0" bestFit="1" customWidth="1"/>
    <col min="17" max="17" width="7.8515625" style="0" bestFit="1" customWidth="1"/>
  </cols>
  <sheetData>
    <row r="1" spans="1:13" ht="20.25">
      <c r="A1" s="1"/>
      <c r="B1" s="178" t="s">
        <v>1002</v>
      </c>
      <c r="C1" s="178"/>
      <c r="D1" s="178"/>
      <c r="E1" s="178"/>
      <c r="F1" s="360"/>
      <c r="G1" s="53"/>
      <c r="H1" s="18"/>
      <c r="I1" s="18"/>
      <c r="J1" s="18"/>
      <c r="K1" s="1"/>
      <c r="L1" s="1"/>
      <c r="M1" s="1"/>
    </row>
    <row r="2" spans="2:8" s="118" customFormat="1" ht="12.75">
      <c r="B2" s="118" t="s">
        <v>1003</v>
      </c>
      <c r="D2" s="137" t="s">
        <v>1004</v>
      </c>
      <c r="H2" s="15" t="s">
        <v>7</v>
      </c>
    </row>
    <row r="3" spans="1:13" ht="27.75" customHeight="1" thickBot="1">
      <c r="A3" s="3"/>
      <c r="B3" s="4" t="s">
        <v>139</v>
      </c>
      <c r="C3" s="3" t="s">
        <v>140</v>
      </c>
      <c r="D3" s="3" t="s">
        <v>260</v>
      </c>
      <c r="E3" s="3" t="s">
        <v>141</v>
      </c>
      <c r="F3" s="32" t="s">
        <v>4</v>
      </c>
      <c r="G3" s="32" t="s">
        <v>142</v>
      </c>
      <c r="H3" s="32" t="s">
        <v>5</v>
      </c>
      <c r="I3" s="32">
        <v>2009</v>
      </c>
      <c r="J3" s="32">
        <v>2010</v>
      </c>
      <c r="K3" s="32">
        <v>2011</v>
      </c>
      <c r="L3" s="32">
        <v>2012</v>
      </c>
      <c r="M3" s="32">
        <f>L3+1</f>
        <v>2013</v>
      </c>
    </row>
    <row r="4" spans="1:13" ht="13.5" customHeight="1">
      <c r="A4" s="292">
        <v>1</v>
      </c>
      <c r="B4" s="387" t="s">
        <v>385</v>
      </c>
      <c r="C4" s="190" t="s">
        <v>159</v>
      </c>
      <c r="D4" s="190" t="s">
        <v>266</v>
      </c>
      <c r="E4" s="190" t="s">
        <v>145</v>
      </c>
      <c r="F4" s="191">
        <v>1</v>
      </c>
      <c r="G4" s="190">
        <v>6</v>
      </c>
      <c r="H4" s="190">
        <v>5</v>
      </c>
      <c r="I4" s="192">
        <f aca="true" t="shared" si="0" ref="I4:I10">IF(G4&lt;=4,IF(H4&gt;=1,IF(F4&lt;=9,F4+1,10),0),IF(H4&gt;=1,IF(F4&lt;=8.5,F4+1.5,10),0))</f>
        <v>2.5</v>
      </c>
      <c r="J4" s="192">
        <f aca="true" t="shared" si="1" ref="J4:J10">IF(G4&lt;=4,IF(H4&gt;=2,IF(I4&lt;=9,I4+1,10),0),IF(H4&gt;=2,IF(I4&lt;=8.5,I4+1.5,10),0))</f>
        <v>4</v>
      </c>
      <c r="K4" s="192">
        <f aca="true" t="shared" si="2" ref="K4:K10">IF(G4&lt;=4,IF(H4&gt;=3,IF(J4&lt;=9,J4+1,10),0),IF(H4&gt;=3,IF(J4&lt;=8.5,J4+1.5,10),0))</f>
        <v>5.5</v>
      </c>
      <c r="L4" s="192">
        <f aca="true" t="shared" si="3" ref="L4:L10">IF(G4&lt;=4,IF(H4&gt;=4,IF(K4&lt;=9,K4+1,10),0),IF(H4&gt;=4,IF(K4&lt;=8.5,K4+1.5,10),0))</f>
        <v>7</v>
      </c>
      <c r="M4" s="218">
        <v>0</v>
      </c>
    </row>
    <row r="5" spans="1:13" ht="13.5" customHeight="1">
      <c r="A5" s="70">
        <f>A4+1</f>
        <v>2</v>
      </c>
      <c r="B5" s="175" t="s">
        <v>406</v>
      </c>
      <c r="C5" s="168" t="s">
        <v>153</v>
      </c>
      <c r="D5" s="168" t="s">
        <v>270</v>
      </c>
      <c r="E5" s="168" t="s">
        <v>145</v>
      </c>
      <c r="F5" s="176">
        <v>0.6</v>
      </c>
      <c r="G5" s="168">
        <v>5</v>
      </c>
      <c r="H5" s="168">
        <v>4</v>
      </c>
      <c r="I5" s="177">
        <f t="shared" si="0"/>
        <v>2.1</v>
      </c>
      <c r="J5" s="177">
        <f t="shared" si="1"/>
        <v>3.6</v>
      </c>
      <c r="K5" s="177">
        <f t="shared" si="2"/>
        <v>5.1</v>
      </c>
      <c r="L5" s="177">
        <f t="shared" si="3"/>
        <v>6.6</v>
      </c>
      <c r="M5" s="217">
        <v>0</v>
      </c>
    </row>
    <row r="6" spans="1:13" ht="13.5" customHeight="1">
      <c r="A6" s="29">
        <v>3</v>
      </c>
      <c r="B6" s="39" t="s">
        <v>75</v>
      </c>
      <c r="C6" s="42" t="s">
        <v>146</v>
      </c>
      <c r="D6" s="42" t="s">
        <v>266</v>
      </c>
      <c r="E6" s="42" t="s">
        <v>145</v>
      </c>
      <c r="F6" s="43">
        <v>2.5</v>
      </c>
      <c r="G6" s="42">
        <v>5</v>
      </c>
      <c r="H6" s="42">
        <v>3</v>
      </c>
      <c r="I6" s="48">
        <f t="shared" si="0"/>
        <v>4</v>
      </c>
      <c r="J6" s="48">
        <f t="shared" si="1"/>
        <v>5.5</v>
      </c>
      <c r="K6" s="48">
        <f t="shared" si="2"/>
        <v>7</v>
      </c>
      <c r="L6" s="48">
        <f t="shared" si="3"/>
        <v>0</v>
      </c>
      <c r="M6" s="52">
        <v>0</v>
      </c>
    </row>
    <row r="7" spans="1:13" ht="13.5" customHeight="1">
      <c r="A7" s="29">
        <f>A6+1</f>
        <v>4</v>
      </c>
      <c r="B7" s="39" t="s">
        <v>610</v>
      </c>
      <c r="C7" s="42" t="s">
        <v>165</v>
      </c>
      <c r="D7" s="42" t="s">
        <v>276</v>
      </c>
      <c r="E7" s="42" t="s">
        <v>145</v>
      </c>
      <c r="F7" s="43">
        <v>1.6</v>
      </c>
      <c r="G7" s="42">
        <v>5</v>
      </c>
      <c r="H7" s="42">
        <v>3</v>
      </c>
      <c r="I7" s="48">
        <f t="shared" si="0"/>
        <v>3.1</v>
      </c>
      <c r="J7" s="48">
        <f t="shared" si="1"/>
        <v>4.6</v>
      </c>
      <c r="K7" s="48">
        <f t="shared" si="2"/>
        <v>6.1</v>
      </c>
      <c r="L7" s="48">
        <f t="shared" si="3"/>
        <v>0</v>
      </c>
      <c r="M7" s="52">
        <v>0</v>
      </c>
    </row>
    <row r="8" spans="1:13" ht="13.5" customHeight="1">
      <c r="A8" s="29">
        <v>5</v>
      </c>
      <c r="B8" s="39" t="s">
        <v>905</v>
      </c>
      <c r="C8" s="42" t="s">
        <v>906</v>
      </c>
      <c r="D8" s="42" t="s">
        <v>323</v>
      </c>
      <c r="E8" s="42" t="s">
        <v>145</v>
      </c>
      <c r="F8" s="43">
        <v>0.1</v>
      </c>
      <c r="G8" s="42">
        <v>4</v>
      </c>
      <c r="H8" s="42">
        <v>3</v>
      </c>
      <c r="I8" s="48">
        <f t="shared" si="0"/>
        <v>1.1</v>
      </c>
      <c r="J8" s="48">
        <f t="shared" si="1"/>
        <v>2.1</v>
      </c>
      <c r="K8" s="48">
        <f t="shared" si="2"/>
        <v>3.1</v>
      </c>
      <c r="L8" s="48">
        <f t="shared" si="3"/>
        <v>0</v>
      </c>
      <c r="M8" s="52">
        <v>0</v>
      </c>
    </row>
    <row r="9" spans="1:13" ht="13.5" customHeight="1">
      <c r="A9" s="70">
        <v>6</v>
      </c>
      <c r="B9" s="203" t="s">
        <v>469</v>
      </c>
      <c r="C9" s="168" t="s">
        <v>154</v>
      </c>
      <c r="D9" s="168" t="s">
        <v>273</v>
      </c>
      <c r="E9" s="168" t="s">
        <v>145</v>
      </c>
      <c r="F9" s="176">
        <v>0.1</v>
      </c>
      <c r="G9" s="168">
        <v>4</v>
      </c>
      <c r="H9" s="168">
        <v>3</v>
      </c>
      <c r="I9" s="177">
        <f t="shared" si="0"/>
        <v>1.1</v>
      </c>
      <c r="J9" s="177">
        <f t="shared" si="1"/>
        <v>2.1</v>
      </c>
      <c r="K9" s="177">
        <f t="shared" si="2"/>
        <v>3.1</v>
      </c>
      <c r="L9" s="177">
        <f t="shared" si="3"/>
        <v>0</v>
      </c>
      <c r="M9" s="217">
        <v>0</v>
      </c>
    </row>
    <row r="10" spans="1:13" ht="13.5" customHeight="1">
      <c r="A10" s="29">
        <v>7</v>
      </c>
      <c r="B10" s="39" t="s">
        <v>88</v>
      </c>
      <c r="C10" s="42" t="s">
        <v>144</v>
      </c>
      <c r="D10" s="42" t="s">
        <v>318</v>
      </c>
      <c r="E10" s="42" t="s">
        <v>145</v>
      </c>
      <c r="F10" s="43">
        <v>1.5</v>
      </c>
      <c r="G10" s="42">
        <v>4</v>
      </c>
      <c r="H10" s="42">
        <v>2</v>
      </c>
      <c r="I10" s="48">
        <f t="shared" si="0"/>
        <v>2.5</v>
      </c>
      <c r="J10" s="48">
        <f t="shared" si="1"/>
        <v>3.5</v>
      </c>
      <c r="K10" s="48">
        <f t="shared" si="2"/>
        <v>0</v>
      </c>
      <c r="L10" s="48">
        <f t="shared" si="3"/>
        <v>0</v>
      </c>
      <c r="M10" s="52">
        <v>0</v>
      </c>
    </row>
    <row r="11" spans="1:13" ht="13.5" customHeight="1">
      <c r="A11" s="29">
        <v>8</v>
      </c>
      <c r="B11" s="39" t="s">
        <v>99</v>
      </c>
      <c r="C11" s="42" t="s">
        <v>150</v>
      </c>
      <c r="D11" s="42" t="s">
        <v>284</v>
      </c>
      <c r="E11" s="42" t="s">
        <v>145</v>
      </c>
      <c r="F11" s="43">
        <v>1.4</v>
      </c>
      <c r="G11" s="42">
        <v>4</v>
      </c>
      <c r="H11" s="42">
        <v>2</v>
      </c>
      <c r="I11" s="48">
        <f>IF(G11&lt;=4,IF(H11&gt;=1,IF(F11&lt;=9,F11+1,10),0),IF(H11&gt;=1,IF(F11&lt;=8.5,F11+1.5,10),0))</f>
        <v>2.4</v>
      </c>
      <c r="J11" s="48">
        <f>IF(G11&lt;=4,IF(H11&gt;=2,IF(I11&lt;=9,I11+1,10),0),IF(H11&gt;=2,IF(I11&lt;=8.5,I11+1.5,10),0))</f>
        <v>3.4</v>
      </c>
      <c r="K11" s="48">
        <f>IF(G11&lt;=4,IF(H11&gt;=3,IF(J11&lt;=9,J11+1,10),0),IF(H11&gt;=3,IF(J11&lt;=8.5,J11+1.5,10),0))</f>
        <v>0</v>
      </c>
      <c r="L11" s="48">
        <f>IF(G11&lt;=4,IF(H11&gt;=4,IF(K11&lt;=9,K11+1,10),0),IF(H11&gt;=4,IF(K11&lt;=8.5,K11+1.5,10),0))</f>
        <v>0</v>
      </c>
      <c r="M11" s="52">
        <v>0</v>
      </c>
    </row>
    <row r="12" spans="1:13" ht="13.5" customHeight="1">
      <c r="A12" s="70">
        <v>9</v>
      </c>
      <c r="B12" s="175" t="s">
        <v>408</v>
      </c>
      <c r="C12" s="168" t="s">
        <v>159</v>
      </c>
      <c r="D12" s="168" t="s">
        <v>273</v>
      </c>
      <c r="E12" s="168" t="s">
        <v>145</v>
      </c>
      <c r="F12" s="176">
        <v>0.5</v>
      </c>
      <c r="G12" s="168">
        <v>3</v>
      </c>
      <c r="H12" s="168">
        <v>2</v>
      </c>
      <c r="I12" s="177">
        <v>1.5</v>
      </c>
      <c r="J12" s="177">
        <v>2.5</v>
      </c>
      <c r="K12" s="177">
        <v>0</v>
      </c>
      <c r="L12" s="177">
        <v>0</v>
      </c>
      <c r="M12" s="217">
        <v>0</v>
      </c>
    </row>
    <row r="13" spans="1:13" ht="13.5" customHeight="1">
      <c r="A13" s="29">
        <v>10</v>
      </c>
      <c r="B13" s="39" t="s">
        <v>244</v>
      </c>
      <c r="C13" s="42" t="s">
        <v>146</v>
      </c>
      <c r="D13" s="42" t="s">
        <v>267</v>
      </c>
      <c r="E13" s="42" t="s">
        <v>145</v>
      </c>
      <c r="F13" s="43">
        <v>9.5</v>
      </c>
      <c r="G13" s="42">
        <v>4</v>
      </c>
      <c r="H13" s="42">
        <v>1</v>
      </c>
      <c r="I13" s="48">
        <f>IF(G13&lt;=4,IF(H13&gt;=1,IF(F13&lt;=9,F13+1,10),0),IF(H13&gt;=1,IF(F13&lt;=8.5,F13+1.5,10),0))</f>
        <v>10</v>
      </c>
      <c r="J13" s="48">
        <f>IF(G13&lt;=4,IF(H13&gt;=2,IF(I13&lt;=9,I13+1,10),0),IF(H13&gt;=2,IF(I13&lt;=8.5,I13+1.5,10),0))</f>
        <v>0</v>
      </c>
      <c r="K13" s="48">
        <v>0</v>
      </c>
      <c r="L13" s="48">
        <v>0</v>
      </c>
      <c r="M13" s="52">
        <v>0</v>
      </c>
    </row>
    <row r="14" spans="1:13" ht="13.5" customHeight="1">
      <c r="A14" s="29">
        <v>11</v>
      </c>
      <c r="B14" s="39" t="s">
        <v>856</v>
      </c>
      <c r="C14" s="42" t="s">
        <v>156</v>
      </c>
      <c r="D14" s="42" t="s">
        <v>276</v>
      </c>
      <c r="E14" s="42" t="s">
        <v>145</v>
      </c>
      <c r="F14" s="43">
        <v>0.5</v>
      </c>
      <c r="G14" s="42">
        <v>2</v>
      </c>
      <c r="H14" s="42">
        <v>1</v>
      </c>
      <c r="I14" s="48">
        <v>1.5</v>
      </c>
      <c r="J14" s="48">
        <v>0</v>
      </c>
      <c r="K14" s="48">
        <v>0</v>
      </c>
      <c r="L14" s="48">
        <v>0</v>
      </c>
      <c r="M14" s="186">
        <v>0</v>
      </c>
    </row>
    <row r="15" spans="1:13" ht="13.5" customHeight="1">
      <c r="A15" s="29">
        <v>12</v>
      </c>
      <c r="B15" s="39" t="s">
        <v>872</v>
      </c>
      <c r="C15" s="42" t="s">
        <v>156</v>
      </c>
      <c r="D15" s="42" t="s">
        <v>270</v>
      </c>
      <c r="E15" s="42" t="s">
        <v>145</v>
      </c>
      <c r="F15" s="43">
        <v>0.5</v>
      </c>
      <c r="G15" s="42">
        <v>2</v>
      </c>
      <c r="H15" s="42">
        <v>1</v>
      </c>
      <c r="I15" s="48">
        <v>1.5</v>
      </c>
      <c r="J15" s="48">
        <v>0</v>
      </c>
      <c r="K15" s="48">
        <v>0</v>
      </c>
      <c r="L15" s="48">
        <v>0</v>
      </c>
      <c r="M15" s="52">
        <v>0</v>
      </c>
    </row>
    <row r="16" spans="1:13" ht="13.5" customHeight="1">
      <c r="A16" s="70">
        <v>13</v>
      </c>
      <c r="B16" s="203" t="s">
        <v>470</v>
      </c>
      <c r="C16" s="168" t="s">
        <v>149</v>
      </c>
      <c r="D16" s="168" t="s">
        <v>290</v>
      </c>
      <c r="E16" s="168" t="s">
        <v>145</v>
      </c>
      <c r="F16" s="176">
        <v>0.1</v>
      </c>
      <c r="G16" s="168">
        <v>2</v>
      </c>
      <c r="H16" s="42">
        <v>1</v>
      </c>
      <c r="I16" s="177">
        <v>1.1</v>
      </c>
      <c r="J16" s="177">
        <v>0</v>
      </c>
      <c r="K16" s="177">
        <v>0</v>
      </c>
      <c r="L16" s="177">
        <v>0</v>
      </c>
      <c r="M16" s="217">
        <v>0</v>
      </c>
    </row>
    <row r="17" spans="1:13" ht="13.5" customHeight="1">
      <c r="A17" s="29">
        <v>14</v>
      </c>
      <c r="B17" s="39" t="s">
        <v>23</v>
      </c>
      <c r="C17" s="42" t="s">
        <v>156</v>
      </c>
      <c r="D17" s="42" t="s">
        <v>282</v>
      </c>
      <c r="E17" s="42" t="s">
        <v>145</v>
      </c>
      <c r="F17" s="43">
        <v>2.1</v>
      </c>
      <c r="G17" s="42">
        <v>3</v>
      </c>
      <c r="H17" s="42">
        <v>0</v>
      </c>
      <c r="I17" s="48">
        <f>IF(G17&lt;=4,IF(H17&gt;=1,IF(F17&lt;=9,F17+1,10),0),IF(H17&gt;=1,IF(F17&lt;=8.5,F17+1.5,10),0))</f>
        <v>0</v>
      </c>
      <c r="J17" s="48">
        <v>0</v>
      </c>
      <c r="K17" s="48">
        <v>0</v>
      </c>
      <c r="L17" s="48">
        <v>0</v>
      </c>
      <c r="M17" s="52">
        <v>0</v>
      </c>
    </row>
    <row r="18" spans="1:13" ht="13.5" customHeight="1">
      <c r="A18" s="29">
        <v>15</v>
      </c>
      <c r="B18" s="39" t="s">
        <v>887</v>
      </c>
      <c r="C18" s="42" t="s">
        <v>160</v>
      </c>
      <c r="D18" s="42" t="s">
        <v>272</v>
      </c>
      <c r="E18" s="42" t="s">
        <v>145</v>
      </c>
      <c r="F18" s="43">
        <v>0.3</v>
      </c>
      <c r="G18" s="42">
        <v>1</v>
      </c>
      <c r="H18" s="42">
        <v>0</v>
      </c>
      <c r="I18" s="48">
        <v>0</v>
      </c>
      <c r="J18" s="48">
        <v>0</v>
      </c>
      <c r="K18" s="48">
        <v>0</v>
      </c>
      <c r="L18" s="48">
        <v>0</v>
      </c>
      <c r="M18" s="52">
        <v>0</v>
      </c>
    </row>
    <row r="19" spans="1:13" ht="13.5" customHeight="1">
      <c r="A19" s="29">
        <v>16</v>
      </c>
      <c r="B19" s="39" t="s">
        <v>895</v>
      </c>
      <c r="C19" s="42" t="s">
        <v>896</v>
      </c>
      <c r="D19" s="42" t="s">
        <v>278</v>
      </c>
      <c r="E19" s="42" t="s">
        <v>145</v>
      </c>
      <c r="F19" s="43">
        <v>0.1</v>
      </c>
      <c r="G19" s="42">
        <v>1</v>
      </c>
      <c r="H19" s="42">
        <v>0</v>
      </c>
      <c r="I19" s="48">
        <v>0</v>
      </c>
      <c r="J19" s="48">
        <v>0</v>
      </c>
      <c r="K19" s="48">
        <v>0</v>
      </c>
      <c r="L19" s="48">
        <v>0</v>
      </c>
      <c r="M19" s="52">
        <v>0</v>
      </c>
    </row>
    <row r="20" spans="1:13" ht="13.5" customHeight="1" thickBot="1">
      <c r="A20" s="377">
        <v>17</v>
      </c>
      <c r="B20" s="388" t="s">
        <v>471</v>
      </c>
      <c r="C20" s="194" t="s">
        <v>165</v>
      </c>
      <c r="D20" s="194" t="s">
        <v>285</v>
      </c>
      <c r="E20" s="194" t="s">
        <v>145</v>
      </c>
      <c r="F20" s="310">
        <v>0.1</v>
      </c>
      <c r="G20" s="194">
        <v>1</v>
      </c>
      <c r="H20" s="91">
        <v>0</v>
      </c>
      <c r="I20" s="298">
        <v>0</v>
      </c>
      <c r="J20" s="298">
        <v>0</v>
      </c>
      <c r="K20" s="298">
        <v>0</v>
      </c>
      <c r="L20" s="298">
        <v>0</v>
      </c>
      <c r="M20" s="299">
        <v>0</v>
      </c>
    </row>
    <row r="21" spans="1:13" ht="13.5" customHeight="1">
      <c r="A21" s="349">
        <f>A20+1</f>
        <v>18</v>
      </c>
      <c r="B21" s="350" t="s">
        <v>745</v>
      </c>
      <c r="C21" s="351" t="s">
        <v>162</v>
      </c>
      <c r="D21" s="351" t="s">
        <v>652</v>
      </c>
      <c r="E21" s="351" t="s">
        <v>657</v>
      </c>
      <c r="F21" s="354">
        <v>0.4</v>
      </c>
      <c r="G21" s="352"/>
      <c r="H21" s="351" t="s">
        <v>1008</v>
      </c>
      <c r="I21" s="371"/>
      <c r="J21" s="371"/>
      <c r="K21" s="371"/>
      <c r="L21" s="371"/>
      <c r="M21" s="353"/>
    </row>
    <row r="22" spans="1:13" ht="13.5" customHeight="1">
      <c r="A22" s="275">
        <v>19</v>
      </c>
      <c r="B22" s="276" t="s">
        <v>746</v>
      </c>
      <c r="C22" s="277" t="s">
        <v>167</v>
      </c>
      <c r="D22" s="277" t="s">
        <v>277</v>
      </c>
      <c r="E22" s="277" t="s">
        <v>657</v>
      </c>
      <c r="F22" s="333">
        <v>0.2</v>
      </c>
      <c r="G22" s="278"/>
      <c r="H22" s="277" t="s">
        <v>1008</v>
      </c>
      <c r="I22" s="279"/>
      <c r="J22" s="279"/>
      <c r="K22" s="279"/>
      <c r="L22" s="279"/>
      <c r="M22" s="280"/>
    </row>
    <row r="23" spans="1:13" ht="13.5" customHeight="1">
      <c r="A23" s="275">
        <v>20</v>
      </c>
      <c r="B23" s="276" t="s">
        <v>747</v>
      </c>
      <c r="C23" s="277" t="s">
        <v>147</v>
      </c>
      <c r="D23" s="277" t="s">
        <v>277</v>
      </c>
      <c r="E23" s="277" t="s">
        <v>657</v>
      </c>
      <c r="F23" s="333">
        <v>0.1</v>
      </c>
      <c r="G23" s="278"/>
      <c r="H23" s="277" t="s">
        <v>1008</v>
      </c>
      <c r="I23" s="279"/>
      <c r="J23" s="279"/>
      <c r="K23" s="279"/>
      <c r="L23" s="279"/>
      <c r="M23" s="280"/>
    </row>
    <row r="24" spans="1:13" ht="13.5" customHeight="1" thickBot="1">
      <c r="A24" s="285">
        <v>21</v>
      </c>
      <c r="B24" s="286" t="s">
        <v>748</v>
      </c>
      <c r="C24" s="287" t="s">
        <v>156</v>
      </c>
      <c r="D24" s="287" t="s">
        <v>277</v>
      </c>
      <c r="E24" s="287" t="s">
        <v>657</v>
      </c>
      <c r="F24" s="289">
        <v>0.1</v>
      </c>
      <c r="G24" s="288"/>
      <c r="H24" s="287" t="s">
        <v>1008</v>
      </c>
      <c r="I24" s="294"/>
      <c r="J24" s="294"/>
      <c r="K24" s="294"/>
      <c r="L24" s="294"/>
      <c r="M24" s="295"/>
    </row>
    <row r="25" spans="1:13" ht="13.5" customHeight="1">
      <c r="A25" s="412">
        <v>22</v>
      </c>
      <c r="B25" s="413" t="s">
        <v>1273</v>
      </c>
      <c r="C25" s="302" t="s">
        <v>149</v>
      </c>
      <c r="D25" s="302" t="s">
        <v>651</v>
      </c>
      <c r="E25" s="302" t="s">
        <v>61</v>
      </c>
      <c r="F25" s="303">
        <v>10</v>
      </c>
      <c r="G25" s="427"/>
      <c r="H25" s="427"/>
      <c r="I25" s="427"/>
      <c r="J25" s="427"/>
      <c r="K25" s="427"/>
      <c r="L25" s="427"/>
      <c r="M25" s="428"/>
    </row>
    <row r="26" spans="1:13" ht="13.5" customHeight="1">
      <c r="A26" s="320">
        <f aca="true" t="shared" si="4" ref="A26:A32">A25+1</f>
        <v>23</v>
      </c>
      <c r="B26" s="548" t="s">
        <v>228</v>
      </c>
      <c r="C26" s="297" t="s">
        <v>1015</v>
      </c>
      <c r="D26" s="297" t="s">
        <v>681</v>
      </c>
      <c r="E26" s="297" t="s">
        <v>3</v>
      </c>
      <c r="F26" s="578">
        <v>7.5</v>
      </c>
      <c r="G26" s="419"/>
      <c r="H26" s="419"/>
      <c r="I26" s="419"/>
      <c r="J26" s="419"/>
      <c r="K26" s="419"/>
      <c r="L26" s="419"/>
      <c r="M26" s="420"/>
    </row>
    <row r="27" spans="1:13" ht="13.5" customHeight="1" thickBot="1">
      <c r="A27" s="320">
        <f t="shared" si="4"/>
        <v>24</v>
      </c>
      <c r="B27" s="416" t="s">
        <v>1022</v>
      </c>
      <c r="C27" s="138" t="s">
        <v>1017</v>
      </c>
      <c r="D27" s="138" t="s">
        <v>62</v>
      </c>
      <c r="E27" s="138" t="s">
        <v>61</v>
      </c>
      <c r="F27" s="305">
        <v>7.5</v>
      </c>
      <c r="G27" s="419"/>
      <c r="H27" s="419"/>
      <c r="I27" s="419"/>
      <c r="J27" s="419"/>
      <c r="K27" s="419"/>
      <c r="L27" s="419"/>
      <c r="M27" s="420"/>
    </row>
    <row r="28" spans="1:13" ht="13.5" customHeight="1">
      <c r="A28" s="300">
        <v>25</v>
      </c>
      <c r="B28" s="312" t="s">
        <v>224</v>
      </c>
      <c r="C28" s="301" t="s">
        <v>162</v>
      </c>
      <c r="D28" s="301" t="s">
        <v>649</v>
      </c>
      <c r="E28" s="301" t="s">
        <v>61</v>
      </c>
      <c r="F28" s="313">
        <v>7.5</v>
      </c>
      <c r="G28" s="302"/>
      <c r="H28" s="301" t="str">
        <f>IF(G39="","",G39-1)</f>
        <v/>
      </c>
      <c r="I28" s="303" t="str">
        <f>IF(G39="","",IF(G39&lt;=4,IF(H39&gt;=1,IF(F39&lt;=9,F39+1,10),0),IF(H39&gt;=1,IF(F39&lt;=8.5,F39+1.5,10),0)))</f>
        <v/>
      </c>
      <c r="J28" s="303" t="str">
        <f>IF(G39="","",IF(G39&lt;=4,IF(H39&gt;=2,IF(I39&lt;=9,I39+1,10),0),IF(H39&gt;=2,IF(I39&lt;=8.5,I39+1.5,10),0)))</f>
        <v/>
      </c>
      <c r="K28" s="303" t="str">
        <f>IF(G39="","",IF(G39&lt;=4,IF(H39&gt;=3,IF(J39&lt;=9,J39+1,10),0),IF(H39&gt;=3,IF(J39&lt;=8.5,J39+1.5,10),0)))</f>
        <v/>
      </c>
      <c r="L28" s="303" t="str">
        <f>IF(G39="","",IF(G39&lt;=4,IF(H39&gt;=4,IF(K39&lt;=9,K39+1,10),0),IF(H39&gt;=4,IF(K39&lt;=8.5,K39+1.5,10),0)))</f>
        <v/>
      </c>
      <c r="M28" s="304" t="str">
        <f>IF(G39="","",IF(G39&lt;=4,IF(H39&gt;=5,IF(L39&lt;=9,L39+1,10),0),IF(H39&gt;=5,IF(L39&lt;=8.5,L39+1.5,10),0)))</f>
        <v/>
      </c>
    </row>
    <row r="29" spans="1:13" ht="13.5" customHeight="1">
      <c r="A29" s="320">
        <v>26</v>
      </c>
      <c r="B29" s="416" t="s">
        <v>230</v>
      </c>
      <c r="C29" s="138" t="s">
        <v>1023</v>
      </c>
      <c r="D29" s="138" t="s">
        <v>22</v>
      </c>
      <c r="E29" s="138" t="s">
        <v>3</v>
      </c>
      <c r="F29" s="305">
        <v>5</v>
      </c>
      <c r="G29" s="419"/>
      <c r="H29" s="419"/>
      <c r="I29" s="419"/>
      <c r="J29" s="419"/>
      <c r="K29" s="419"/>
      <c r="L29" s="419"/>
      <c r="M29" s="420"/>
    </row>
    <row r="30" spans="1:13" ht="13.5" customHeight="1">
      <c r="A30" s="320">
        <f t="shared" si="4"/>
        <v>27</v>
      </c>
      <c r="B30" s="416" t="s">
        <v>196</v>
      </c>
      <c r="C30" s="138" t="s">
        <v>157</v>
      </c>
      <c r="D30" s="138" t="s">
        <v>290</v>
      </c>
      <c r="E30" s="138" t="s">
        <v>61</v>
      </c>
      <c r="F30" s="305">
        <v>5</v>
      </c>
      <c r="G30" s="419"/>
      <c r="H30" s="419"/>
      <c r="I30" s="419"/>
      <c r="J30" s="419"/>
      <c r="K30" s="419"/>
      <c r="L30" s="419"/>
      <c r="M30" s="420"/>
    </row>
    <row r="31" spans="1:13" ht="13.5" customHeight="1">
      <c r="A31" s="320">
        <f t="shared" si="4"/>
        <v>28</v>
      </c>
      <c r="B31" s="416" t="s">
        <v>1026</v>
      </c>
      <c r="C31" s="138" t="s">
        <v>161</v>
      </c>
      <c r="D31" s="138" t="s">
        <v>637</v>
      </c>
      <c r="E31" s="138" t="s">
        <v>61</v>
      </c>
      <c r="F31" s="305">
        <v>5</v>
      </c>
      <c r="G31" s="419"/>
      <c r="H31" s="419"/>
      <c r="I31" s="419"/>
      <c r="J31" s="419"/>
      <c r="K31" s="419"/>
      <c r="L31" s="419"/>
      <c r="M31" s="420"/>
    </row>
    <row r="32" spans="1:13" ht="13.5" customHeight="1">
      <c r="A32" s="320">
        <f t="shared" si="4"/>
        <v>29</v>
      </c>
      <c r="B32" s="416" t="s">
        <v>1274</v>
      </c>
      <c r="C32" s="138" t="s">
        <v>153</v>
      </c>
      <c r="D32" s="138" t="s">
        <v>662</v>
      </c>
      <c r="E32" s="138" t="s">
        <v>61</v>
      </c>
      <c r="F32" s="305">
        <v>4</v>
      </c>
      <c r="G32" s="419"/>
      <c r="H32" s="419"/>
      <c r="I32" s="419"/>
      <c r="J32" s="419"/>
      <c r="K32" s="419"/>
      <c r="L32" s="419"/>
      <c r="M32" s="420"/>
    </row>
    <row r="33" spans="1:13" ht="13.5" customHeight="1">
      <c r="A33" s="320">
        <f aca="true" t="shared" si="5" ref="A33:A40">A32+1</f>
        <v>30</v>
      </c>
      <c r="B33" s="416" t="s">
        <v>1295</v>
      </c>
      <c r="C33" s="138" t="s">
        <v>157</v>
      </c>
      <c r="D33" s="138" t="s">
        <v>277</v>
      </c>
      <c r="E33" s="138" t="s">
        <v>61</v>
      </c>
      <c r="F33" s="305">
        <v>3</v>
      </c>
      <c r="G33" s="419"/>
      <c r="H33" s="419"/>
      <c r="I33" s="419"/>
      <c r="J33" s="419"/>
      <c r="K33" s="419"/>
      <c r="L33" s="419"/>
      <c r="M33" s="420"/>
    </row>
    <row r="34" spans="1:13" ht="13.5" customHeight="1">
      <c r="A34" s="320">
        <f t="shared" si="5"/>
        <v>31</v>
      </c>
      <c r="B34" s="416" t="s">
        <v>1406</v>
      </c>
      <c r="C34" s="138" t="s">
        <v>167</v>
      </c>
      <c r="D34" s="138" t="s">
        <v>654</v>
      </c>
      <c r="E34" s="138" t="s">
        <v>61</v>
      </c>
      <c r="F34" s="305">
        <v>3</v>
      </c>
      <c r="G34" s="419"/>
      <c r="H34" s="419"/>
      <c r="I34" s="419"/>
      <c r="J34" s="419"/>
      <c r="K34" s="419"/>
      <c r="L34" s="419"/>
      <c r="M34" s="420"/>
    </row>
    <row r="35" spans="1:13" ht="13.5" customHeight="1">
      <c r="A35" s="320">
        <f t="shared" si="5"/>
        <v>32</v>
      </c>
      <c r="B35" s="416" t="s">
        <v>1300</v>
      </c>
      <c r="C35" s="138" t="s">
        <v>150</v>
      </c>
      <c r="D35" s="138" t="s">
        <v>323</v>
      </c>
      <c r="E35" s="138" t="s">
        <v>61</v>
      </c>
      <c r="F35" s="305">
        <v>2</v>
      </c>
      <c r="G35" s="419"/>
      <c r="H35" s="419"/>
      <c r="I35" s="419"/>
      <c r="J35" s="419"/>
      <c r="K35" s="419"/>
      <c r="L35" s="419"/>
      <c r="M35" s="420"/>
    </row>
    <row r="36" spans="1:13" ht="13.5" customHeight="1">
      <c r="A36" s="320">
        <f t="shared" si="5"/>
        <v>33</v>
      </c>
      <c r="B36" s="416" t="s">
        <v>1312</v>
      </c>
      <c r="C36" s="138" t="s">
        <v>155</v>
      </c>
      <c r="D36" s="138" t="s">
        <v>292</v>
      </c>
      <c r="E36" s="138" t="s">
        <v>61</v>
      </c>
      <c r="F36" s="305">
        <v>2</v>
      </c>
      <c r="G36" s="419"/>
      <c r="H36" s="419"/>
      <c r="I36" s="419"/>
      <c r="J36" s="419"/>
      <c r="K36" s="419"/>
      <c r="L36" s="419"/>
      <c r="M36" s="420"/>
    </row>
    <row r="37" spans="1:13" ht="13.5" customHeight="1">
      <c r="A37" s="320">
        <f t="shared" si="5"/>
        <v>34</v>
      </c>
      <c r="B37" s="416" t="s">
        <v>1331</v>
      </c>
      <c r="C37" s="138" t="s">
        <v>149</v>
      </c>
      <c r="D37" s="138" t="s">
        <v>637</v>
      </c>
      <c r="E37" s="138" t="s">
        <v>61</v>
      </c>
      <c r="F37" s="305">
        <v>1</v>
      </c>
      <c r="G37" s="419"/>
      <c r="H37" s="419"/>
      <c r="I37" s="419"/>
      <c r="J37" s="419"/>
      <c r="K37" s="419"/>
      <c r="L37" s="419"/>
      <c r="M37" s="420"/>
    </row>
    <row r="38" spans="1:13" ht="13.5" customHeight="1">
      <c r="A38" s="320">
        <f t="shared" si="5"/>
        <v>35</v>
      </c>
      <c r="B38" s="416" t="s">
        <v>1346</v>
      </c>
      <c r="C38" s="138" t="s">
        <v>156</v>
      </c>
      <c r="D38" s="138" t="s">
        <v>652</v>
      </c>
      <c r="E38" s="138" t="s">
        <v>61</v>
      </c>
      <c r="F38" s="305">
        <v>1</v>
      </c>
      <c r="G38" s="419"/>
      <c r="H38" s="419"/>
      <c r="I38" s="419"/>
      <c r="J38" s="419"/>
      <c r="K38" s="419"/>
      <c r="L38" s="419"/>
      <c r="M38" s="420"/>
    </row>
    <row r="39" spans="1:13" ht="13.5" customHeight="1">
      <c r="A39" s="320">
        <f t="shared" si="5"/>
        <v>36</v>
      </c>
      <c r="B39" s="416" t="s">
        <v>1358</v>
      </c>
      <c r="C39" s="138" t="s">
        <v>162</v>
      </c>
      <c r="D39" s="138" t="s">
        <v>279</v>
      </c>
      <c r="E39" s="138" t="s">
        <v>61</v>
      </c>
      <c r="F39" s="305">
        <v>1</v>
      </c>
      <c r="G39" s="419"/>
      <c r="H39" s="419"/>
      <c r="I39" s="419"/>
      <c r="J39" s="419"/>
      <c r="K39" s="419"/>
      <c r="L39" s="419"/>
      <c r="M39" s="420"/>
    </row>
    <row r="40" spans="1:13" ht="13.5" customHeight="1">
      <c r="A40" s="320">
        <f t="shared" si="5"/>
        <v>37</v>
      </c>
      <c r="B40" s="416" t="s">
        <v>1377</v>
      </c>
      <c r="C40" s="138" t="s">
        <v>156</v>
      </c>
      <c r="D40" s="138" t="s">
        <v>662</v>
      </c>
      <c r="E40" s="138" t="s">
        <v>61</v>
      </c>
      <c r="F40" s="305">
        <v>0.5</v>
      </c>
      <c r="G40" s="419"/>
      <c r="H40" s="419"/>
      <c r="I40" s="419"/>
      <c r="J40" s="419"/>
      <c r="K40" s="419"/>
      <c r="L40" s="419"/>
      <c r="M40" s="420"/>
    </row>
    <row r="41" spans="1:13" ht="13.5" customHeight="1">
      <c r="A41" s="320">
        <v>38</v>
      </c>
      <c r="B41" s="416" t="s">
        <v>1632</v>
      </c>
      <c r="C41" s="138" t="s">
        <v>144</v>
      </c>
      <c r="D41" s="138" t="s">
        <v>298</v>
      </c>
      <c r="E41" s="138" t="s">
        <v>61</v>
      </c>
      <c r="F41" s="305">
        <v>0.5</v>
      </c>
      <c r="G41" s="419"/>
      <c r="H41" s="419"/>
      <c r="I41" s="419"/>
      <c r="J41" s="419"/>
      <c r="K41" s="419"/>
      <c r="L41" s="419"/>
      <c r="M41" s="420"/>
    </row>
    <row r="42" spans="1:13" ht="13.5" customHeight="1">
      <c r="A42" s="320">
        <v>39</v>
      </c>
      <c r="B42" s="416" t="s">
        <v>1671</v>
      </c>
      <c r="C42" s="138" t="s">
        <v>157</v>
      </c>
      <c r="D42" s="138" t="s">
        <v>323</v>
      </c>
      <c r="E42" s="138" t="s">
        <v>61</v>
      </c>
      <c r="F42" s="305">
        <v>0.5</v>
      </c>
      <c r="G42" s="419"/>
      <c r="H42" s="419"/>
      <c r="I42" s="419"/>
      <c r="J42" s="419"/>
      <c r="K42" s="419"/>
      <c r="L42" s="419"/>
      <c r="M42" s="420"/>
    </row>
    <row r="43" spans="1:13" ht="13.5" customHeight="1">
      <c r="A43" s="320">
        <v>40</v>
      </c>
      <c r="B43" s="416" t="s">
        <v>1672</v>
      </c>
      <c r="C43" s="138" t="s">
        <v>1673</v>
      </c>
      <c r="D43" s="138" t="s">
        <v>633</v>
      </c>
      <c r="E43" s="138" t="s">
        <v>61</v>
      </c>
      <c r="F43" s="305">
        <v>0.5</v>
      </c>
      <c r="G43" s="419"/>
      <c r="H43" s="419"/>
      <c r="I43" s="419"/>
      <c r="J43" s="419"/>
      <c r="K43" s="419"/>
      <c r="L43" s="419"/>
      <c r="M43" s="420"/>
    </row>
    <row r="44" spans="1:13" ht="13.5" customHeight="1">
      <c r="A44" s="320">
        <v>41</v>
      </c>
      <c r="B44" s="416" t="s">
        <v>1419</v>
      </c>
      <c r="C44" s="138" t="s">
        <v>144</v>
      </c>
      <c r="D44" s="138" t="s">
        <v>22</v>
      </c>
      <c r="E44" s="138" t="s">
        <v>61</v>
      </c>
      <c r="F44" s="305">
        <v>0.3</v>
      </c>
      <c r="G44" s="419"/>
      <c r="H44" s="419"/>
      <c r="I44" s="419"/>
      <c r="J44" s="419"/>
      <c r="K44" s="419"/>
      <c r="L44" s="419"/>
      <c r="M44" s="420"/>
    </row>
    <row r="45" spans="1:13" ht="13.5" customHeight="1">
      <c r="A45" s="320">
        <f aca="true" t="shared" si="6" ref="A45:A53">A44+1</f>
        <v>42</v>
      </c>
      <c r="B45" s="416" t="s">
        <v>1471</v>
      </c>
      <c r="C45" s="138" t="s">
        <v>159</v>
      </c>
      <c r="D45" s="138" t="s">
        <v>653</v>
      </c>
      <c r="E45" s="138" t="s">
        <v>61</v>
      </c>
      <c r="F45" s="305">
        <v>0.1</v>
      </c>
      <c r="G45" s="419"/>
      <c r="H45" s="419"/>
      <c r="I45" s="419"/>
      <c r="J45" s="419"/>
      <c r="K45" s="419"/>
      <c r="L45" s="419"/>
      <c r="M45" s="420"/>
    </row>
    <row r="46" spans="1:13" ht="13.5" customHeight="1">
      <c r="A46" s="320">
        <f t="shared" si="6"/>
        <v>43</v>
      </c>
      <c r="B46" s="416" t="s">
        <v>1472</v>
      </c>
      <c r="C46" s="138" t="s">
        <v>150</v>
      </c>
      <c r="D46" s="138" t="s">
        <v>62</v>
      </c>
      <c r="E46" s="138" t="s">
        <v>61</v>
      </c>
      <c r="F46" s="305">
        <v>0.1</v>
      </c>
      <c r="G46" s="419"/>
      <c r="H46" s="419"/>
      <c r="I46" s="419"/>
      <c r="J46" s="419"/>
      <c r="K46" s="419"/>
      <c r="L46" s="419"/>
      <c r="M46" s="420"/>
    </row>
    <row r="47" spans="1:13" ht="13.5" customHeight="1">
      <c r="A47" s="320">
        <f t="shared" si="6"/>
        <v>44</v>
      </c>
      <c r="B47" s="416" t="s">
        <v>1519</v>
      </c>
      <c r="C47" s="138" t="s">
        <v>157</v>
      </c>
      <c r="D47" s="138" t="s">
        <v>290</v>
      </c>
      <c r="E47" s="138" t="s">
        <v>61</v>
      </c>
      <c r="F47" s="305">
        <v>0.1</v>
      </c>
      <c r="G47" s="419"/>
      <c r="H47" s="419"/>
      <c r="I47" s="419"/>
      <c r="J47" s="419"/>
      <c r="K47" s="419"/>
      <c r="L47" s="419"/>
      <c r="M47" s="420"/>
    </row>
    <row r="48" spans="1:13" ht="13.5" customHeight="1">
      <c r="A48" s="320">
        <f t="shared" si="6"/>
        <v>45</v>
      </c>
      <c r="B48" s="416" t="s">
        <v>1526</v>
      </c>
      <c r="C48" s="138" t="s">
        <v>153</v>
      </c>
      <c r="D48" s="138" t="s">
        <v>644</v>
      </c>
      <c r="E48" s="138" t="s">
        <v>61</v>
      </c>
      <c r="F48" s="305">
        <v>0.1</v>
      </c>
      <c r="G48" s="419"/>
      <c r="H48" s="419"/>
      <c r="I48" s="419"/>
      <c r="J48" s="419"/>
      <c r="K48" s="419"/>
      <c r="L48" s="419"/>
      <c r="M48" s="420"/>
    </row>
    <row r="49" spans="1:13" ht="13.5" customHeight="1">
      <c r="A49" s="320">
        <f t="shared" si="6"/>
        <v>46</v>
      </c>
      <c r="B49" s="416" t="s">
        <v>835</v>
      </c>
      <c r="C49" s="138" t="s">
        <v>1530</v>
      </c>
      <c r="D49" s="138" t="s">
        <v>298</v>
      </c>
      <c r="E49" s="138" t="s">
        <v>61</v>
      </c>
      <c r="F49" s="305">
        <v>0.1</v>
      </c>
      <c r="G49" s="419"/>
      <c r="H49" s="419"/>
      <c r="I49" s="419"/>
      <c r="J49" s="419"/>
      <c r="K49" s="419"/>
      <c r="L49" s="419"/>
      <c r="M49" s="420"/>
    </row>
    <row r="50" spans="1:13" ht="13.5" customHeight="1">
      <c r="A50" s="320">
        <f t="shared" si="6"/>
        <v>47</v>
      </c>
      <c r="B50" s="416" t="s">
        <v>1531</v>
      </c>
      <c r="C50" s="138" t="s">
        <v>169</v>
      </c>
      <c r="D50" s="138" t="s">
        <v>292</v>
      </c>
      <c r="E50" s="138" t="s">
        <v>61</v>
      </c>
      <c r="F50" s="305">
        <v>0.1</v>
      </c>
      <c r="G50" s="419"/>
      <c r="H50" s="419"/>
      <c r="I50" s="419"/>
      <c r="J50" s="419"/>
      <c r="K50" s="419"/>
      <c r="L50" s="419"/>
      <c r="M50" s="420"/>
    </row>
    <row r="51" spans="1:13" ht="13.5" customHeight="1">
      <c r="A51" s="320">
        <f t="shared" si="6"/>
        <v>48</v>
      </c>
      <c r="B51" s="416" t="s">
        <v>1532</v>
      </c>
      <c r="C51" s="138" t="s">
        <v>149</v>
      </c>
      <c r="D51" s="138" t="s">
        <v>682</v>
      </c>
      <c r="E51" s="138" t="s">
        <v>61</v>
      </c>
      <c r="F51" s="305">
        <v>0.1</v>
      </c>
      <c r="G51" s="419"/>
      <c r="H51" s="419"/>
      <c r="I51" s="419"/>
      <c r="J51" s="419"/>
      <c r="K51" s="419"/>
      <c r="L51" s="419"/>
      <c r="M51" s="420"/>
    </row>
    <row r="52" spans="1:13" ht="13.5" customHeight="1">
      <c r="A52" s="320">
        <f t="shared" si="6"/>
        <v>49</v>
      </c>
      <c r="B52" s="416" t="s">
        <v>1599</v>
      </c>
      <c r="C52" s="138" t="s">
        <v>156</v>
      </c>
      <c r="D52" s="138" t="s">
        <v>323</v>
      </c>
      <c r="E52" s="138" t="s">
        <v>61</v>
      </c>
      <c r="F52" s="305">
        <v>0.1</v>
      </c>
      <c r="G52" s="419"/>
      <c r="H52" s="419"/>
      <c r="I52" s="419"/>
      <c r="J52" s="419"/>
      <c r="K52" s="419"/>
      <c r="L52" s="419"/>
      <c r="M52" s="420"/>
    </row>
    <row r="53" spans="1:13" ht="13.5" customHeight="1">
      <c r="A53" s="320">
        <f t="shared" si="6"/>
        <v>50</v>
      </c>
      <c r="B53" s="416" t="s">
        <v>1600</v>
      </c>
      <c r="C53" s="138" t="s">
        <v>160</v>
      </c>
      <c r="D53" s="138" t="s">
        <v>662</v>
      </c>
      <c r="E53" s="138" t="s">
        <v>61</v>
      </c>
      <c r="F53" s="305">
        <v>0.1</v>
      </c>
      <c r="G53" s="419"/>
      <c r="H53" s="419"/>
      <c r="I53" s="419"/>
      <c r="J53" s="419"/>
      <c r="K53" s="419"/>
      <c r="L53" s="419"/>
      <c r="M53" s="420"/>
    </row>
    <row r="54" spans="1:13" ht="13.5" customHeight="1" thickBot="1">
      <c r="A54" s="23"/>
      <c r="B54" s="62" t="s">
        <v>50</v>
      </c>
      <c r="C54" s="63"/>
      <c r="D54" s="63"/>
      <c r="E54" s="63"/>
      <c r="F54" s="64">
        <f>SUM(F4:F53)</f>
        <v>90.99999999999996</v>
      </c>
      <c r="G54" s="63"/>
      <c r="H54" s="63"/>
      <c r="I54" s="64">
        <f>SUM(I4:I53)</f>
        <v>34.4</v>
      </c>
      <c r="J54" s="64">
        <f>SUM(J4:J53)</f>
        <v>31.3</v>
      </c>
      <c r="K54" s="64">
        <f>SUM(K4:K53)</f>
        <v>29.900000000000006</v>
      </c>
      <c r="L54" s="64">
        <f>SUM(L4:L53)</f>
        <v>13.6</v>
      </c>
      <c r="M54" s="64">
        <f>SUM(M4:M53)</f>
        <v>0</v>
      </c>
    </row>
    <row r="55" spans="1:13" ht="13.5" customHeight="1" thickBot="1">
      <c r="A55" s="80"/>
      <c r="B55" s="81" t="s">
        <v>990</v>
      </c>
      <c r="C55" s="82"/>
      <c r="D55" s="82"/>
      <c r="E55" s="82"/>
      <c r="F55" s="83"/>
      <c r="G55" s="82"/>
      <c r="H55" s="82"/>
      <c r="I55" s="83">
        <v>0</v>
      </c>
      <c r="J55" s="84"/>
      <c r="K55" s="84"/>
      <c r="L55" s="84"/>
      <c r="M55" s="85"/>
    </row>
    <row r="56" spans="1:13" ht="13.5" customHeight="1" thickBot="1">
      <c r="A56" s="10"/>
      <c r="B56" s="11" t="s">
        <v>49</v>
      </c>
      <c r="C56" s="12"/>
      <c r="D56" s="12"/>
      <c r="E56" s="12"/>
      <c r="F56" s="13">
        <f>83-SUM(F54:F55)</f>
        <v>-7.999999999999957</v>
      </c>
      <c r="G56" s="12"/>
      <c r="H56" s="12"/>
      <c r="I56" s="13"/>
      <c r="J56" s="24"/>
      <c r="K56" s="24"/>
      <c r="L56" s="24"/>
      <c r="M56" s="25"/>
    </row>
    <row r="59" spans="2:13" s="69" customFormat="1" ht="13.5" customHeight="1" thickBot="1">
      <c r="B59" s="15" t="s">
        <v>1267</v>
      </c>
      <c r="C59" s="8"/>
      <c r="D59" s="8"/>
      <c r="E59" s="15"/>
      <c r="F59" s="7"/>
      <c r="G59" s="8"/>
      <c r="H59" s="8"/>
      <c r="I59" s="8"/>
      <c r="J59" s="8"/>
      <c r="K59" s="8"/>
      <c r="L59" s="8"/>
      <c r="M59" s="8"/>
    </row>
    <row r="60" spans="2:13" ht="12.75">
      <c r="B60" s="551" t="s">
        <v>1165</v>
      </c>
      <c r="C60" s="569" t="s">
        <v>162</v>
      </c>
      <c r="D60" s="569" t="s">
        <v>653</v>
      </c>
      <c r="E60" s="569" t="s">
        <v>1266</v>
      </c>
      <c r="F60" s="552">
        <v>1.5</v>
      </c>
      <c r="G60" s="552"/>
      <c r="H60" s="552"/>
      <c r="I60" s="552"/>
      <c r="J60" s="552"/>
      <c r="K60" s="552"/>
      <c r="L60" s="552"/>
      <c r="M60" s="553"/>
    </row>
    <row r="61" spans="2:13" ht="12.75">
      <c r="B61" s="554" t="s">
        <v>1166</v>
      </c>
      <c r="C61" s="568" t="s">
        <v>156</v>
      </c>
      <c r="D61" s="568" t="s">
        <v>633</v>
      </c>
      <c r="E61" s="568" t="s">
        <v>1266</v>
      </c>
      <c r="F61" s="550">
        <v>0.6</v>
      </c>
      <c r="G61" s="550"/>
      <c r="H61" s="550"/>
      <c r="I61" s="550"/>
      <c r="J61" s="550"/>
      <c r="K61" s="550"/>
      <c r="L61" s="550"/>
      <c r="M61" s="555"/>
    </row>
    <row r="62" spans="2:13" ht="12.75">
      <c r="B62" s="554" t="s">
        <v>1167</v>
      </c>
      <c r="C62" s="568" t="s">
        <v>150</v>
      </c>
      <c r="D62" s="568" t="s">
        <v>678</v>
      </c>
      <c r="E62" s="568" t="s">
        <v>1266</v>
      </c>
      <c r="F62" s="550">
        <v>0.4</v>
      </c>
      <c r="G62" s="550"/>
      <c r="H62" s="550"/>
      <c r="I62" s="550"/>
      <c r="J62" s="550"/>
      <c r="K62" s="550"/>
      <c r="L62" s="550"/>
      <c r="M62" s="555"/>
    </row>
    <row r="63" spans="2:13" ht="12.75">
      <c r="B63" s="554" t="s">
        <v>1168</v>
      </c>
      <c r="C63" s="568" t="s">
        <v>146</v>
      </c>
      <c r="D63" s="568" t="s">
        <v>656</v>
      </c>
      <c r="E63" s="568" t="s">
        <v>1266</v>
      </c>
      <c r="F63" s="550">
        <v>0.4</v>
      </c>
      <c r="G63" s="550"/>
      <c r="H63" s="550"/>
      <c r="I63" s="550"/>
      <c r="J63" s="550"/>
      <c r="K63" s="550"/>
      <c r="L63" s="550"/>
      <c r="M63" s="555"/>
    </row>
    <row r="64" spans="2:13" ht="12.75">
      <c r="B64" s="554" t="s">
        <v>1169</v>
      </c>
      <c r="C64" s="568" t="s">
        <v>151</v>
      </c>
      <c r="D64" s="568" t="s">
        <v>637</v>
      </c>
      <c r="E64" s="568" t="s">
        <v>1266</v>
      </c>
      <c r="F64" s="550">
        <v>0.3</v>
      </c>
      <c r="G64" s="550"/>
      <c r="H64" s="550"/>
      <c r="I64" s="550"/>
      <c r="J64" s="550"/>
      <c r="K64" s="550"/>
      <c r="L64" s="550"/>
      <c r="M64" s="555"/>
    </row>
    <row r="65" spans="2:13" ht="12.75">
      <c r="B65" s="554" t="s">
        <v>1170</v>
      </c>
      <c r="C65" s="568" t="s">
        <v>159</v>
      </c>
      <c r="D65" s="568" t="s">
        <v>678</v>
      </c>
      <c r="E65" s="568" t="s">
        <v>1266</v>
      </c>
      <c r="F65" s="550">
        <v>0.2</v>
      </c>
      <c r="G65" s="550"/>
      <c r="H65" s="550"/>
      <c r="I65" s="550"/>
      <c r="J65" s="550"/>
      <c r="K65" s="550"/>
      <c r="L65" s="550"/>
      <c r="M65" s="555"/>
    </row>
    <row r="66" spans="2:13" ht="12.75">
      <c r="B66" s="554" t="s">
        <v>1171</v>
      </c>
      <c r="C66" s="568" t="s">
        <v>144</v>
      </c>
      <c r="D66" s="568" t="s">
        <v>682</v>
      </c>
      <c r="E66" s="568" t="s">
        <v>1266</v>
      </c>
      <c r="F66" s="550">
        <v>0.1</v>
      </c>
      <c r="G66" s="550"/>
      <c r="H66" s="550"/>
      <c r="I66" s="550"/>
      <c r="J66" s="550"/>
      <c r="K66" s="550"/>
      <c r="L66" s="550"/>
      <c r="M66" s="555"/>
    </row>
    <row r="67" spans="2:13" ht="12.75">
      <c r="B67" s="554" t="s">
        <v>1172</v>
      </c>
      <c r="C67" s="568" t="s">
        <v>162</v>
      </c>
      <c r="D67" s="568" t="s">
        <v>277</v>
      </c>
      <c r="E67" s="568" t="s">
        <v>1266</v>
      </c>
      <c r="F67" s="550">
        <v>0.1</v>
      </c>
      <c r="G67" s="550"/>
      <c r="H67" s="550"/>
      <c r="I67" s="550"/>
      <c r="J67" s="550"/>
      <c r="K67" s="550"/>
      <c r="L67" s="550"/>
      <c r="M67" s="555"/>
    </row>
    <row r="68" spans="2:13" ht="12.75">
      <c r="B68" s="554" t="s">
        <v>1173</v>
      </c>
      <c r="C68" s="568" t="s">
        <v>150</v>
      </c>
      <c r="D68" s="568" t="s">
        <v>655</v>
      </c>
      <c r="E68" s="568" t="s">
        <v>1266</v>
      </c>
      <c r="F68" s="550">
        <v>0.1</v>
      </c>
      <c r="G68" s="550"/>
      <c r="H68" s="550"/>
      <c r="I68" s="550"/>
      <c r="J68" s="550"/>
      <c r="K68" s="550"/>
      <c r="L68" s="550"/>
      <c r="M68" s="555"/>
    </row>
    <row r="69" spans="2:13" ht="12.75">
      <c r="B69" s="554" t="s">
        <v>1174</v>
      </c>
      <c r="C69" s="568" t="s">
        <v>151</v>
      </c>
      <c r="D69" s="568" t="s">
        <v>682</v>
      </c>
      <c r="E69" s="568" t="s">
        <v>1266</v>
      </c>
      <c r="F69" s="550">
        <v>0.1</v>
      </c>
      <c r="G69" s="550"/>
      <c r="H69" s="550"/>
      <c r="I69" s="550"/>
      <c r="J69" s="550"/>
      <c r="K69" s="550"/>
      <c r="L69" s="550"/>
      <c r="M69" s="555"/>
    </row>
    <row r="70" spans="2:13" ht="13.5" thickBot="1">
      <c r="B70" s="556" t="s">
        <v>1175</v>
      </c>
      <c r="C70" s="570" t="s">
        <v>157</v>
      </c>
      <c r="D70" s="570" t="s">
        <v>655</v>
      </c>
      <c r="E70" s="570" t="s">
        <v>1266</v>
      </c>
      <c r="F70" s="557">
        <v>0.1</v>
      </c>
      <c r="G70" s="557"/>
      <c r="H70" s="557"/>
      <c r="I70" s="557"/>
      <c r="J70" s="557"/>
      <c r="K70" s="557"/>
      <c r="L70" s="557"/>
      <c r="M70" s="558"/>
    </row>
  </sheetData>
  <hyperlinks>
    <hyperlink ref="B6" r:id="rId1" display="http://www.nfl.com/draft/profiles/2005/clayton_mark"/>
    <hyperlink ref="B11" r:id="rId2" display="http://www.nfl.com/draft/profiles/2005/crowder_channing"/>
    <hyperlink ref="B10" r:id="rId3" display="http://www.nfl.com/draft/profiles/2005/campbell_jason"/>
    <hyperlink ref="D2" r:id="rId4" display="mailto:jimbo0121712000@yahoo.com"/>
  </hyperlinks>
  <printOptions/>
  <pageMargins left="0.75" right="0.75" top="1" bottom="1" header="0.5" footer="0.5"/>
  <pageSetup horizontalDpi="600" verticalDpi="600" orientation="portrait" r:id="rId5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/>
  </sheetPr>
  <dimension ref="A1:Q66"/>
  <sheetViews>
    <sheetView workbookViewId="0" topLeftCell="A6">
      <selection activeCell="N23" sqref="N23"/>
    </sheetView>
  </sheetViews>
  <sheetFormatPr defaultColWidth="9.140625" defaultRowHeight="12.75"/>
  <cols>
    <col min="1" max="1" width="7.421875" style="0" bestFit="1" customWidth="1"/>
    <col min="2" max="2" width="22.7109375" style="0" customWidth="1"/>
    <col min="3" max="3" width="8.28125" style="16" customWidth="1"/>
    <col min="4" max="4" width="6.140625" style="16" customWidth="1"/>
    <col min="5" max="5" width="11.7109375" style="0" customWidth="1"/>
    <col min="6" max="6" width="8.7109375" style="0" customWidth="1"/>
    <col min="7" max="7" width="8.57421875" style="0" customWidth="1"/>
    <col min="8" max="8" width="14.140625" style="0" customWidth="1"/>
    <col min="9" max="13" width="8.7109375" style="0" customWidth="1"/>
    <col min="14" max="14" width="7.7109375" style="0" bestFit="1" customWidth="1"/>
    <col min="15" max="15" width="4.00390625" style="0" bestFit="1" customWidth="1"/>
    <col min="16" max="16" width="16.57421875" style="0" bestFit="1" customWidth="1"/>
    <col min="17" max="17" width="10.8515625" style="0" bestFit="1" customWidth="1"/>
  </cols>
  <sheetData>
    <row r="1" spans="1:12" ht="20.25">
      <c r="A1" s="1"/>
      <c r="B1" s="633" t="s">
        <v>250</v>
      </c>
      <c r="C1" s="633"/>
      <c r="D1" s="641"/>
      <c r="E1" s="641"/>
      <c r="F1" s="641"/>
      <c r="G1" s="1"/>
      <c r="H1" s="1"/>
      <c r="I1" s="1"/>
      <c r="J1" s="1"/>
      <c r="K1" s="44"/>
      <c r="L1" s="18"/>
    </row>
    <row r="2" spans="2:7" s="118" customFormat="1" ht="12.75">
      <c r="B2" s="118" t="s">
        <v>358</v>
      </c>
      <c r="C2" s="117"/>
      <c r="D2" s="211" t="s">
        <v>359</v>
      </c>
      <c r="G2" s="118" t="s">
        <v>357</v>
      </c>
    </row>
    <row r="3" spans="1:13" ht="26.25" thickBot="1">
      <c r="A3" s="3"/>
      <c r="B3" s="4" t="s">
        <v>139</v>
      </c>
      <c r="C3" s="3" t="s">
        <v>140</v>
      </c>
      <c r="D3" s="3" t="s">
        <v>260</v>
      </c>
      <c r="E3" s="3" t="s">
        <v>141</v>
      </c>
      <c r="F3" s="32" t="s">
        <v>4</v>
      </c>
      <c r="G3" s="32" t="s">
        <v>142</v>
      </c>
      <c r="H3" s="32" t="s">
        <v>5</v>
      </c>
      <c r="I3" s="32">
        <v>2009</v>
      </c>
      <c r="J3" s="32">
        <v>2010</v>
      </c>
      <c r="K3" s="32">
        <v>2011</v>
      </c>
      <c r="L3" s="32">
        <v>2012</v>
      </c>
      <c r="M3" s="32">
        <f>L3+1</f>
        <v>2013</v>
      </c>
    </row>
    <row r="4" spans="1:13" ht="13.5" customHeight="1">
      <c r="A4" s="5">
        <f aca="true" t="shared" si="0" ref="A4:A53">A3+1</f>
        <v>1</v>
      </c>
      <c r="B4" s="38" t="s">
        <v>407</v>
      </c>
      <c r="C4" s="40" t="s">
        <v>144</v>
      </c>
      <c r="D4" s="40" t="s">
        <v>290</v>
      </c>
      <c r="E4" s="40" t="s">
        <v>145</v>
      </c>
      <c r="F4" s="41">
        <v>0.5</v>
      </c>
      <c r="G4" s="40">
        <v>4</v>
      </c>
      <c r="H4" s="40">
        <f>IF(G4="","",G4-1)</f>
        <v>3</v>
      </c>
      <c r="I4" s="50">
        <f>IF(G4="","",IF(G4&lt;=4,IF(H4&gt;=1,IF(F4&lt;=9,F4+1,10),0),IF(H4&gt;=1,IF(F4&lt;=8.5,F4+1.5,10),0)))</f>
        <v>1.5</v>
      </c>
      <c r="J4" s="50">
        <f>IF(G4="","",IF(G4&lt;=4,IF(H4&gt;=2,IF(I4&lt;=9,I4+1,10),0),IF(H4&gt;=2,IF(I4&lt;=8.5,I4+1.5,10),0)))</f>
        <v>2.5</v>
      </c>
      <c r="K4" s="50">
        <f>IF(G4="","",IF(G4&lt;=4,IF(H4&gt;=3,IF(J4&lt;=9,J4+1,10),0),IF(H4&gt;=3,IF(J4&lt;=8.5,J4+1.5,10),0)))</f>
        <v>3.5</v>
      </c>
      <c r="L4" s="50">
        <f>IF(G4="","",IF(G4&lt;=4,IF(H4&gt;=4,IF(K4&lt;=9,K4+1,10),0),IF(H4&gt;=4,IF(K4&lt;=8.5,K4+1.5,10),0)))</f>
        <v>0</v>
      </c>
      <c r="M4" s="51">
        <f>IF(G4="","",IF(G4&lt;=4,IF(H4&gt;=5,IF(L4&lt;=9,L4+1,10),0),IF(H4&gt;=5,IF(L4&lt;=8.5,L4+1.5,10),0)))</f>
        <v>0</v>
      </c>
    </row>
    <row r="5" spans="1:13" ht="13.5" customHeight="1">
      <c r="A5" s="167">
        <f t="shared" si="0"/>
        <v>2</v>
      </c>
      <c r="B5" s="39" t="s">
        <v>251</v>
      </c>
      <c r="C5" s="42" t="s">
        <v>153</v>
      </c>
      <c r="D5" s="42" t="s">
        <v>297</v>
      </c>
      <c r="E5" s="42" t="s">
        <v>145</v>
      </c>
      <c r="F5" s="43">
        <v>7</v>
      </c>
      <c r="G5" s="42">
        <v>7</v>
      </c>
      <c r="H5" s="42">
        <v>2</v>
      </c>
      <c r="I5" s="48">
        <f>IF(G5&lt;=4,IF(H5&gt;=1,IF(F5&lt;=9,F5+1,10),0),IF(H5&gt;=1,IF(F5&lt;=8.5,F5+1.5,10),0))</f>
        <v>8.5</v>
      </c>
      <c r="J5" s="48">
        <f>IF(G5&lt;=4,IF(H5&gt;=2,IF(I5&lt;=9,I5+1,10),0),IF(H5&gt;=2,IF(I5&lt;=8.5,I5+1.5,10),0))</f>
        <v>10</v>
      </c>
      <c r="K5" s="48">
        <f>IF(G5&lt;=4,IF(H5&gt;=3,IF(J5&lt;=9,J5+1,10),0),IF(H5&gt;=3,IF(J5&lt;=8.5,J5+1.5,10),0))</f>
        <v>0</v>
      </c>
      <c r="L5" s="48">
        <f>IF(G5&lt;=4,IF(H5&gt;=4,IF(K5&lt;=9,K5+1,10),0),IF(H5&gt;=4,IF(K5&lt;=8.5,K5+1.5,10),0))</f>
        <v>0</v>
      </c>
      <c r="M5" s="52">
        <f>IF(G5&lt;=4,IF(H5&gt;=5,IF(L5&lt;=9,L5+1,10),0),IF(H5&gt;=5,IF(L5&lt;=8.5,L5+1.5,10),0))</f>
        <v>0</v>
      </c>
    </row>
    <row r="6" spans="1:13" ht="13.5" customHeight="1">
      <c r="A6" s="29">
        <f t="shared" si="0"/>
        <v>3</v>
      </c>
      <c r="B6" s="39" t="s">
        <v>107</v>
      </c>
      <c r="C6" s="42" t="s">
        <v>146</v>
      </c>
      <c r="D6" s="42" t="s">
        <v>265</v>
      </c>
      <c r="E6" s="42" t="s">
        <v>145</v>
      </c>
      <c r="F6" s="43">
        <v>1.3</v>
      </c>
      <c r="G6" s="42">
        <v>4</v>
      </c>
      <c r="H6" s="42">
        <v>2</v>
      </c>
      <c r="I6" s="48">
        <f>IF(G6&lt;=4,IF(H6&gt;=1,IF(F6&lt;=9,F6+1,10),0),IF(H6&gt;=1,IF(F6&lt;=8.5,F6+1.5,10),0))</f>
        <v>2.3</v>
      </c>
      <c r="J6" s="48">
        <f>IF(G6&lt;=4,IF(H6&gt;=2,IF(I6&lt;=9,I6+1,10),0),IF(H6&gt;=2,IF(I6&lt;=8.5,I6+1.5,10),0))</f>
        <v>3.3</v>
      </c>
      <c r="K6" s="48">
        <f>IF(G6&lt;=4,IF(H6&gt;=3,IF(J6&lt;=9,J6+1,10),0),IF(H6&gt;=3,IF(J6&lt;=8.5,J6+1.5,10),0))</f>
        <v>0</v>
      </c>
      <c r="L6" s="48">
        <f>IF(G6&lt;=4,IF(H6&gt;=4,IF(K6&lt;=9,K6+1,10),0),IF(H6&gt;=4,IF(K6&lt;=8.5,K6+1.5,10),0))</f>
        <v>0</v>
      </c>
      <c r="M6" s="52">
        <f>IF(G6&lt;=4,IF(H6&gt;=5,IF(L6&lt;=9,L6+1,10),0),IF(H6&gt;=5,IF(L6&lt;=8.5,L6+1.5,10),0))</f>
        <v>0</v>
      </c>
    </row>
    <row r="7" spans="1:13" ht="13.5" customHeight="1">
      <c r="A7" s="29">
        <f t="shared" si="0"/>
        <v>4</v>
      </c>
      <c r="B7" s="39" t="s">
        <v>459</v>
      </c>
      <c r="C7" s="42" t="s">
        <v>156</v>
      </c>
      <c r="D7" s="42" t="s">
        <v>290</v>
      </c>
      <c r="E7" s="42" t="s">
        <v>145</v>
      </c>
      <c r="F7" s="43">
        <v>0.1</v>
      </c>
      <c r="G7" s="42">
        <v>3</v>
      </c>
      <c r="H7" s="42">
        <f>IF(G7="","",G7-1)</f>
        <v>2</v>
      </c>
      <c r="I7" s="48">
        <f>IF(G7="","",IF(G7&lt;=4,IF(H7&gt;=1,IF(F7&lt;=9,F7+1,10),0),IF(H7&gt;=1,IF(F7&lt;=8.5,F7+1.5,10),0)))</f>
        <v>1.1</v>
      </c>
      <c r="J7" s="48">
        <f>IF(G7="","",IF(G7&lt;=4,IF(H7&gt;=2,IF(I7&lt;=9,I7+1,10),0),IF(H7&gt;=2,IF(I7&lt;=8.5,I7+1.5,10),0)))</f>
        <v>2.1</v>
      </c>
      <c r="K7" s="48">
        <f>IF(G7="","",IF(G7&lt;=4,IF(H7&gt;=3,IF(J7&lt;=9,J7+1,10),0),IF(H7&gt;=3,IF(J7&lt;=8.5,J7+1.5,10),0)))</f>
        <v>0</v>
      </c>
      <c r="L7" s="48">
        <f>IF(G7="","",IF(G7&lt;=4,IF(H7&gt;=4,IF(K7&lt;=9,K7+1,10),0),IF(H7&gt;=4,IF(K7&lt;=8.5,K7+1.5,10),0)))</f>
        <v>0</v>
      </c>
      <c r="M7" s="52">
        <f>IF(G7="","",IF(G7&lt;=4,IF(H7&gt;=5,IF(L7&lt;=9,L7+1,10),0),IF(H7&gt;=5,IF(L7&lt;=8.5,L7+1.5,10),0)))</f>
        <v>0</v>
      </c>
    </row>
    <row r="8" spans="1:13" ht="13.5" customHeight="1">
      <c r="A8" s="29">
        <f t="shared" si="0"/>
        <v>5</v>
      </c>
      <c r="B8" s="39" t="s">
        <v>201</v>
      </c>
      <c r="C8" s="42" t="s">
        <v>146</v>
      </c>
      <c r="D8" s="42" t="s">
        <v>297</v>
      </c>
      <c r="E8" s="42" t="s">
        <v>145</v>
      </c>
      <c r="F8" s="43">
        <v>7.5</v>
      </c>
      <c r="G8" s="42">
        <v>2</v>
      </c>
      <c r="H8" s="42">
        <f>IF(G8="","",G8-1)</f>
        <v>1</v>
      </c>
      <c r="I8" s="48">
        <f>IF(G8="","",IF(G8&lt;=4,IF(H8&gt;=1,IF(F8&lt;=9,F8+1,10),0),IF(H8&gt;=1,IF(F8&lt;=8.5,F8+1.5,10),0)))</f>
        <v>8.5</v>
      </c>
      <c r="J8" s="48">
        <f>IF(G8="","",IF(G8&lt;=4,IF(H8&gt;=2,IF(I8&lt;=9,I8+1,10),0),IF(H8&gt;=2,IF(I8&lt;=8.5,I8+1.5,10),0)))</f>
        <v>0</v>
      </c>
      <c r="K8" s="48">
        <f>IF(G8="","",IF(G8&lt;=4,IF(H8&gt;=3,IF(J8&lt;=9,J8+1,10),0),IF(H8&gt;=3,IF(J8&lt;=8.5,J8+1.5,10),0)))</f>
        <v>0</v>
      </c>
      <c r="L8" s="48">
        <f>IF(G8="","",IF(G8&lt;=4,IF(H8&gt;=4,IF(K8&lt;=9,K8+1,10),0),IF(H8&gt;=4,IF(K8&lt;=8.5,K8+1.5,10),0)))</f>
        <v>0</v>
      </c>
      <c r="M8" s="52">
        <f>IF(G8="","",IF(G8&lt;=4,IF(H8&gt;=5,IF(L8&lt;=9,L8+1,10),0),IF(H8&gt;=5,IF(L8&lt;=8.5,L8+1.5,10),0)))</f>
        <v>0</v>
      </c>
    </row>
    <row r="9" spans="1:13" ht="13.5" customHeight="1">
      <c r="A9" s="29">
        <f t="shared" si="0"/>
        <v>6</v>
      </c>
      <c r="B9" s="39" t="s">
        <v>254</v>
      </c>
      <c r="C9" s="42" t="s">
        <v>146</v>
      </c>
      <c r="D9" s="42" t="s">
        <v>262</v>
      </c>
      <c r="E9" s="42" t="s">
        <v>145</v>
      </c>
      <c r="F9" s="43">
        <v>4.9</v>
      </c>
      <c r="G9" s="42">
        <v>5</v>
      </c>
      <c r="H9" s="42">
        <v>1</v>
      </c>
      <c r="I9" s="48">
        <f>IF(G9&lt;=4,IF(H9&gt;=1,IF(F9&lt;=9,F9+1,10),0),IF(H9&gt;=1,IF(F9&lt;=8.5,F9+1.5,10),0))</f>
        <v>6.4</v>
      </c>
      <c r="J9" s="48">
        <f>IF(G9&lt;=4,IF(H9&gt;=2,IF(I9&lt;=9,I9+1,10),0),IF(H9&gt;=2,IF(I9&lt;=8.5,I9+1.5,10),0))</f>
        <v>0</v>
      </c>
      <c r="K9" s="48">
        <f>IF(G9&lt;=4,IF(H9&gt;=3,IF(J9&lt;=9,J9+1,10),0),IF(H9&gt;=3,IF(J9&lt;=8.5,J9+1.5,10),0))</f>
        <v>0</v>
      </c>
      <c r="L9" s="48">
        <f>IF(G9&lt;=4,IF(H9&gt;=4,IF(K9&lt;=9,K9+1,10),0),IF(H9&gt;=4,IF(K9&lt;=8.5,K9+1.5,10),0))</f>
        <v>0</v>
      </c>
      <c r="M9" s="52">
        <f>IF(G9&lt;=4,IF(H9&gt;=5,IF(L9&lt;=9,L9+1,10),0),IF(H9&gt;=5,IF(L9&lt;=8.5,L9+1.5,10),0))</f>
        <v>0</v>
      </c>
    </row>
    <row r="10" spans="1:13" ht="13.5" customHeight="1">
      <c r="A10" s="29">
        <f t="shared" si="0"/>
        <v>7</v>
      </c>
      <c r="B10" s="39" t="s">
        <v>517</v>
      </c>
      <c r="C10" s="42" t="s">
        <v>159</v>
      </c>
      <c r="D10" s="42" t="s">
        <v>297</v>
      </c>
      <c r="E10" s="42" t="s">
        <v>145</v>
      </c>
      <c r="F10" s="43">
        <v>4</v>
      </c>
      <c r="G10" s="42">
        <v>3</v>
      </c>
      <c r="H10" s="42">
        <v>1</v>
      </c>
      <c r="I10" s="48">
        <f>IF(G10&lt;=4,IF(H10&gt;=1,IF(F10&lt;=9,F10+1,10),0),IF(H10&gt;=1,IF(F10&lt;=8.5,F10+1.5,10),0))</f>
        <v>5</v>
      </c>
      <c r="J10" s="48">
        <f>IF(G10&lt;=4,IF(H10&gt;=2,IF(I10&lt;=9,I10+1,10),0),IF(H10&gt;=2,IF(I10&lt;=8.5,I10+1.5,10),0))</f>
        <v>0</v>
      </c>
      <c r="K10" s="48">
        <f>IF(G10&lt;=4,IF(H10&gt;=3,IF(J10&lt;=9,J10+1,10),0),IF(H10&gt;=3,IF(J10&lt;=8.5,J10+1.5,10),0))</f>
        <v>0</v>
      </c>
      <c r="L10" s="48">
        <f>IF(G10&lt;=4,IF(H10&gt;=4,IF(K10&lt;=9,K10+1,10),0),IF(H10&gt;=4,IF(K10&lt;=8.5,K10+1.5,10),0))</f>
        <v>0</v>
      </c>
      <c r="M10" s="52">
        <f>IF(G10&lt;=4,IF(H10&gt;=5,IF(L10&lt;=9,L10+1,10),0),IF(H10&gt;=5,IF(L10&lt;=8.5,L10+1.5,10),0))</f>
        <v>0</v>
      </c>
    </row>
    <row r="11" spans="1:13" ht="13.5" customHeight="1">
      <c r="A11" s="29">
        <f t="shared" si="0"/>
        <v>8</v>
      </c>
      <c r="B11" s="39" t="s">
        <v>621</v>
      </c>
      <c r="C11" s="42" t="s">
        <v>144</v>
      </c>
      <c r="D11" s="42" t="s">
        <v>269</v>
      </c>
      <c r="E11" s="42" t="s">
        <v>145</v>
      </c>
      <c r="F11" s="43">
        <v>1.5</v>
      </c>
      <c r="G11" s="42">
        <v>3</v>
      </c>
      <c r="H11" s="42">
        <v>1</v>
      </c>
      <c r="I11" s="48">
        <f>IF(G11&lt;=4,IF(H11&gt;=1,IF(F11&lt;=9,F11+1,10),0),IF(H11&gt;=1,IF(F11&lt;=8.5,F11+1.5,10),0))</f>
        <v>2.5</v>
      </c>
      <c r="J11" s="48">
        <f>IF(G11&lt;=4,IF(H11&gt;=2,IF(I11&lt;=9,I11+1,10),0),IF(H11&gt;=2,IF(I11&lt;=8.5,I11+1.5,10),0))</f>
        <v>0</v>
      </c>
      <c r="K11" s="48">
        <f>IF(G11&lt;=4,IF(H11&gt;=3,IF(J11&lt;=9,J11+1,10),0),IF(H11&gt;=3,IF(J11&lt;=8.5,J11+1.5,10),0))</f>
        <v>0</v>
      </c>
      <c r="L11" s="48">
        <f>IF(G11&lt;=4,IF(H11&gt;=4,IF(K11&lt;=9,K11+1,10),0),IF(H11&gt;=4,IF(K11&lt;=8.5,K11+1.5,10),0))</f>
        <v>0</v>
      </c>
      <c r="M11" s="52">
        <f>IF(G11&lt;=4,IF(H11&gt;=5,IF(L11&lt;=9,L11+1,10),0),IF(H11&gt;=5,IF(L11&lt;=8.5,L11+1.5,10),0))</f>
        <v>0</v>
      </c>
    </row>
    <row r="12" spans="1:13" ht="13.5" customHeight="1">
      <c r="A12" s="29">
        <f t="shared" si="0"/>
        <v>9</v>
      </c>
      <c r="B12" s="39" t="s">
        <v>870</v>
      </c>
      <c r="C12" s="42" t="s">
        <v>146</v>
      </c>
      <c r="D12" s="42" t="s">
        <v>297</v>
      </c>
      <c r="E12" s="42" t="s">
        <v>145</v>
      </c>
      <c r="F12" s="43">
        <v>0.5</v>
      </c>
      <c r="G12" s="42">
        <v>2</v>
      </c>
      <c r="H12" s="42">
        <f>IF(G12="","",G12-1)</f>
        <v>1</v>
      </c>
      <c r="I12" s="48">
        <f>IF(G12="","",IF(G12&lt;=4,IF(H12&gt;=1,IF(F12&lt;=9,F12+1,10),0),IF(H12&gt;=1,IF(F12&lt;=8.5,F12+1.5,10),0)))</f>
        <v>1.5</v>
      </c>
      <c r="J12" s="48">
        <f>IF(G12="","",IF(G12&lt;=4,IF(H12&gt;=2,IF(I12&lt;=9,I12+1,10),0),IF(H12&gt;=2,IF(I12&lt;=8.5,I12+1.5,10),0)))</f>
        <v>0</v>
      </c>
      <c r="K12" s="48">
        <f>IF(G12="","",IF(G12&lt;=4,IF(H12&gt;=3,IF(J12&lt;=9,J12+1,10),0),IF(H12&gt;=3,IF(J12&lt;=8.5,J12+1.5,10),0)))</f>
        <v>0</v>
      </c>
      <c r="L12" s="48">
        <f>IF(G12="","",IF(G12&lt;=4,IF(H12&gt;=4,IF(K12&lt;=9,K12+1,10),0),IF(H12&gt;=4,IF(K12&lt;=8.5,K12+1.5,10),0)))</f>
        <v>0</v>
      </c>
      <c r="M12" s="52">
        <f>IF(G12="","",IF(G12&lt;=4,IF(H12&gt;=5,IF(L12&lt;=9,L12+1,10),0),IF(H12&gt;=5,IF(L12&lt;=8.5,L12+1.5,10),0)))</f>
        <v>0</v>
      </c>
    </row>
    <row r="13" spans="1:13" ht="13.5" customHeight="1">
      <c r="A13" s="29">
        <f t="shared" si="0"/>
        <v>10</v>
      </c>
      <c r="B13" s="39" t="s">
        <v>857</v>
      </c>
      <c r="C13" s="42" t="s">
        <v>150</v>
      </c>
      <c r="D13" s="42" t="s">
        <v>271</v>
      </c>
      <c r="E13" s="42" t="s">
        <v>145</v>
      </c>
      <c r="F13" s="43">
        <v>0.5</v>
      </c>
      <c r="G13" s="42">
        <v>2</v>
      </c>
      <c r="H13" s="42">
        <f>IF(G13="","",G13-1)</f>
        <v>1</v>
      </c>
      <c r="I13" s="48">
        <f>IF(G13="","",IF(G13&lt;=4,IF(H13&gt;=1,IF(F13&lt;=9,F13+1,10),0),IF(H13&gt;=1,IF(F13&lt;=8.5,F13+1.5,10),0)))</f>
        <v>1.5</v>
      </c>
      <c r="J13" s="48">
        <f>IF(G13="","",IF(G13&lt;=4,IF(H13&gt;=2,IF(I13&lt;=9,I13+1,10),0),IF(H13&gt;=2,IF(I13&lt;=8.5,I13+1.5,10),0)))</f>
        <v>0</v>
      </c>
      <c r="K13" s="48">
        <f>IF(G13="","",IF(G13&lt;=4,IF(H13&gt;=3,IF(J13&lt;=9,J13+1,10),0),IF(H13&gt;=3,IF(J13&lt;=8.5,J13+1.5,10),0)))</f>
        <v>0</v>
      </c>
      <c r="L13" s="48">
        <f>IF(G13="","",IF(G13&lt;=4,IF(H13&gt;=4,IF(K13&lt;=9,K13+1,10),0),IF(H13&gt;=4,IF(K13&lt;=8.5,K13+1.5,10),0)))</f>
        <v>0</v>
      </c>
      <c r="M13" s="52">
        <f>IF(G13="","",IF(G13&lt;=4,IF(H13&gt;=5,IF(L13&lt;=9,L13+1,10),0),IF(H13&gt;=5,IF(L13&lt;=8.5,L13+1.5,10),0)))</f>
        <v>0</v>
      </c>
    </row>
    <row r="14" spans="1:13" ht="13.5" customHeight="1">
      <c r="A14" s="29">
        <f t="shared" si="0"/>
        <v>11</v>
      </c>
      <c r="B14" s="39" t="s">
        <v>875</v>
      </c>
      <c r="C14" s="42" t="s">
        <v>162</v>
      </c>
      <c r="D14" s="42" t="s">
        <v>297</v>
      </c>
      <c r="E14" s="42" t="s">
        <v>145</v>
      </c>
      <c r="F14" s="43">
        <v>0.5</v>
      </c>
      <c r="G14" s="42">
        <v>2</v>
      </c>
      <c r="H14" s="42">
        <f>IF(G14="","",G14-1)</f>
        <v>1</v>
      </c>
      <c r="I14" s="48">
        <f>IF(G14="","",IF(G14&lt;=4,IF(H14&gt;=1,IF(F14&lt;=9,F14+1,10),0),IF(H14&gt;=1,IF(F14&lt;=8.5,F14+1.5,10),0)))</f>
        <v>1.5</v>
      </c>
      <c r="J14" s="48">
        <f>IF(G14="","",IF(G14&lt;=4,IF(H14&gt;=2,IF(I14&lt;=9,I14+1,10),0),IF(H14&gt;=2,IF(I14&lt;=8.5,I14+1.5,10),0)))</f>
        <v>0</v>
      </c>
      <c r="K14" s="48">
        <f>IF(G14="","",IF(G14&lt;=4,IF(H14&gt;=3,IF(J14&lt;=9,J14+1,10),0),IF(H14&gt;=3,IF(J14&lt;=8.5,J14+1.5,10),0)))</f>
        <v>0</v>
      </c>
      <c r="L14" s="48">
        <f>IF(G14="","",IF(G14&lt;=4,IF(H14&gt;=4,IF(K14&lt;=9,K14+1,10),0),IF(H14&gt;=4,IF(K14&lt;=8.5,K14+1.5,10),0)))</f>
        <v>0</v>
      </c>
      <c r="M14" s="52">
        <f>IF(G14="","",IF(G14&lt;=4,IF(H14&gt;=5,IF(L14&lt;=9,L14+1,10),0),IF(H14&gt;=5,IF(L14&lt;=8.5,L14+1.5,10),0)))</f>
        <v>0</v>
      </c>
    </row>
    <row r="15" spans="1:13" ht="13.5" customHeight="1">
      <c r="A15" s="29">
        <f t="shared" si="0"/>
        <v>12</v>
      </c>
      <c r="B15" s="39" t="s">
        <v>901</v>
      </c>
      <c r="C15" s="42" t="s">
        <v>165</v>
      </c>
      <c r="D15" s="42" t="s">
        <v>297</v>
      </c>
      <c r="E15" s="42" t="s">
        <v>145</v>
      </c>
      <c r="F15" s="43">
        <v>0.1</v>
      </c>
      <c r="G15" s="42">
        <v>2</v>
      </c>
      <c r="H15" s="42">
        <f>IF(G15="","",G15-1)</f>
        <v>1</v>
      </c>
      <c r="I15" s="48">
        <f>IF(G15="","",IF(G15&lt;=4,IF(H15&gt;=1,IF(F15&lt;=9,F15+1,10),0),IF(H15&gt;=1,IF(F15&lt;=8.5,F15+1.5,10),0)))</f>
        <v>1.1</v>
      </c>
      <c r="J15" s="48">
        <f>IF(G15="","",IF(G15&lt;=4,IF(H15&gt;=2,IF(I15&lt;=9,I15+1,10),0),IF(H15&gt;=2,IF(I15&lt;=8.5,I15+1.5,10),0)))</f>
        <v>0</v>
      </c>
      <c r="K15" s="48">
        <f>IF(G15="","",IF(G15&lt;=4,IF(H15&gt;=3,IF(J15&lt;=9,J15+1,10),0),IF(H15&gt;=3,IF(J15&lt;=8.5,J15+1.5,10),0)))</f>
        <v>0</v>
      </c>
      <c r="L15" s="48">
        <f>IF(G15="","",IF(G15&lt;=4,IF(H15&gt;=4,IF(K15&lt;=9,K15+1,10),0),IF(H15&gt;=4,IF(K15&lt;=8.5,K15+1.5,10),0)))</f>
        <v>0</v>
      </c>
      <c r="M15" s="52">
        <f>IF(G15="","",IF(G15&lt;=4,IF(H15&gt;=5,IF(L15&lt;=9,L15+1,10),0),IF(H15&gt;=5,IF(L15&lt;=8.5,L15+1.5,10),0)))</f>
        <v>0</v>
      </c>
    </row>
    <row r="16" spans="1:13" ht="13.5" customHeight="1">
      <c r="A16" s="29">
        <f t="shared" si="0"/>
        <v>13</v>
      </c>
      <c r="B16" s="175" t="s">
        <v>457</v>
      </c>
      <c r="C16" s="168" t="s">
        <v>160</v>
      </c>
      <c r="D16" s="168" t="s">
        <v>279</v>
      </c>
      <c r="E16" s="168" t="s">
        <v>145</v>
      </c>
      <c r="F16" s="470">
        <v>0.1</v>
      </c>
      <c r="G16" s="168">
        <v>2</v>
      </c>
      <c r="H16" s="168">
        <f>IF(G16="","",G16-1)</f>
        <v>1</v>
      </c>
      <c r="I16" s="176">
        <f>IF(G18="","",IF(G18&lt;=4,IF(H18&gt;=1,IF(F18&lt;=9,F18+1,10),0),IF(H18&gt;=1,IF(F18&lt;=8.5,F18+1.5,10),0)))</f>
        <v>0</v>
      </c>
      <c r="J16" s="176">
        <f>IF(G18="","",IF(G18&lt;=4,IF(H18&gt;=2,IF(I18&lt;=9,I18+1,10),0),IF(H18&gt;=2,IF(I18&lt;=8.5,I18+1.5,10),0)))</f>
        <v>0</v>
      </c>
      <c r="K16" s="176">
        <f>IF(G18="","",IF(G18&lt;=4,IF(H18&gt;=3,IF(J18&lt;=9,J18+1,10),0),IF(H18&gt;=3,IF(J18&lt;=8.5,J18+1.5,10),0)))</f>
        <v>0</v>
      </c>
      <c r="L16" s="176">
        <f>IF(G18="","",IF(G18&lt;=4,IF(H18&gt;=4,IF(K18&lt;=9,K18+1,10),0),IF(H18&gt;=4,IF(K18&lt;=8.5,K18+1.5,10),0)))</f>
        <v>0</v>
      </c>
      <c r="M16" s="402">
        <f>IF(G18="","",IF(G18&lt;=4,IF(H18&gt;=5,IF(L18&lt;=9,L18+1,10),0),IF(H18&gt;=5,IF(L18&lt;=8.5,L18+1.5,10),0)))</f>
        <v>0</v>
      </c>
    </row>
    <row r="17" spans="1:13" ht="13.5" customHeight="1">
      <c r="A17" s="29">
        <f t="shared" si="0"/>
        <v>14</v>
      </c>
      <c r="B17" s="39" t="s">
        <v>253</v>
      </c>
      <c r="C17" s="42" t="s">
        <v>147</v>
      </c>
      <c r="D17" s="42" t="s">
        <v>297</v>
      </c>
      <c r="E17" s="42" t="s">
        <v>145</v>
      </c>
      <c r="F17" s="43">
        <v>4</v>
      </c>
      <c r="G17" s="42">
        <v>4</v>
      </c>
      <c r="H17" s="42">
        <v>0</v>
      </c>
      <c r="I17" s="48">
        <f>IF(G17&lt;=4,IF(H17&gt;=1,IF(F17&lt;=9,F17+1,10),0),IF(H17&gt;=1,IF(F17&lt;=8.5,F17+1.5,10),0))</f>
        <v>0</v>
      </c>
      <c r="J17" s="48">
        <f>IF(G17&lt;=4,IF(H17&gt;=2,IF(I17&lt;=9,I17+1,10),0),IF(H17&gt;=2,IF(I17&lt;=8.5,I17+1.5,10),0))</f>
        <v>0</v>
      </c>
      <c r="K17" s="48">
        <f>IF(G17&lt;=4,IF(H17&gt;=3,IF(J17&lt;=9,J17+1,10),0),IF(H17&gt;=3,IF(J17&lt;=8.5,J17+1.5,10),0))</f>
        <v>0</v>
      </c>
      <c r="L17" s="48">
        <f>IF(G17&lt;=4,IF(H17&gt;=4,IF(K17&lt;=9,K17+1,10),0),IF(H17&gt;=4,IF(K17&lt;=8.5,K17+1.5,10),0))</f>
        <v>0</v>
      </c>
      <c r="M17" s="52">
        <f>IF(G17&lt;=4,IF(H17&gt;=5,IF(L17&lt;=9,L17+1,10),0),IF(H17&gt;=5,IF(L17&lt;=8.5,L17+1.5,10),0))</f>
        <v>0</v>
      </c>
    </row>
    <row r="18" spans="1:13" ht="13.5" customHeight="1">
      <c r="A18" s="29">
        <f t="shared" si="0"/>
        <v>15</v>
      </c>
      <c r="B18" s="39" t="s">
        <v>218</v>
      </c>
      <c r="C18" s="42" t="s">
        <v>219</v>
      </c>
      <c r="D18" s="42" t="s">
        <v>265</v>
      </c>
      <c r="E18" s="42" t="s">
        <v>145</v>
      </c>
      <c r="F18" s="43">
        <v>4</v>
      </c>
      <c r="G18" s="42">
        <v>4</v>
      </c>
      <c r="H18" s="42">
        <v>0</v>
      </c>
      <c r="I18" s="48">
        <f>IF(G18&lt;=4,IF(H18&gt;=1,IF(F18&lt;=9,F18+1,10),0),IF(H18&gt;=1,IF(F18&lt;=8.5,F18+1.5,10),0))</f>
        <v>0</v>
      </c>
      <c r="J18" s="48">
        <f>IF(G18&lt;=4,IF(H18&gt;=2,IF(I18&lt;=9,I18+1,10),0),IF(H18&gt;=2,IF(I18&lt;=8.5,I18+1.5,10),0))</f>
        <v>0</v>
      </c>
      <c r="K18" s="48">
        <f>IF(G18&lt;=4,IF(H18&gt;=3,IF(J18&lt;=9,J18+1,10),0),IF(H18&gt;=3,IF(J18&lt;=8.5,J18+1.5,10),0))</f>
        <v>0</v>
      </c>
      <c r="L18" s="48">
        <f>IF(G18&lt;=4,IF(H18&gt;=4,IF(K18&lt;=9,K18+1,10),0),IF(H18&gt;=4,IF(K18&lt;=8.5,K18+1.5,10),0))</f>
        <v>0</v>
      </c>
      <c r="M18" s="52">
        <f>IF(G18&lt;=4,IF(H18&gt;=5,IF(L18&lt;=9,L18+1,10),0),IF(H18&gt;=5,IF(L18&lt;=8.5,L18+1.5,10),0))</f>
        <v>0</v>
      </c>
    </row>
    <row r="19" spans="1:13" ht="13.5" customHeight="1">
      <c r="A19" s="29">
        <f t="shared" si="0"/>
        <v>16</v>
      </c>
      <c r="B19" s="39" t="s">
        <v>961</v>
      </c>
      <c r="C19" s="42" t="s">
        <v>154</v>
      </c>
      <c r="D19" s="42" t="s">
        <v>677</v>
      </c>
      <c r="E19" s="42" t="s">
        <v>145</v>
      </c>
      <c r="F19" s="43">
        <v>0.5</v>
      </c>
      <c r="G19" s="42">
        <v>1</v>
      </c>
      <c r="H19" s="42">
        <f>IF(G19="","",G19-1)</f>
        <v>0</v>
      </c>
      <c r="I19" s="48">
        <f>IF(G19="","",IF(G19&lt;=4,IF(H19&gt;=1,IF(F19&lt;=9,F19+1,10),0),IF(H19&gt;=1,IF(F19&lt;=8.5,F19+1.5,10),0)))</f>
        <v>0</v>
      </c>
      <c r="J19" s="48">
        <f>IF(G19="","",IF(G19&lt;=4,IF(H19&gt;=2,IF(I19&lt;=9,I19+1,10),0),IF(H19&gt;=2,IF(I19&lt;=8.5,I19+1.5,10),0)))</f>
        <v>0</v>
      </c>
      <c r="K19" s="48">
        <f>IF(G19="","",IF(G19&lt;=4,IF(H19&gt;=3,IF(J19&lt;=9,J19+1,10),0),IF(H19&gt;=3,IF(J19&lt;=8.5,J19+1.5,10),0)))</f>
        <v>0</v>
      </c>
      <c r="L19" s="48">
        <f>IF(G19="","",IF(G19&lt;=4,IF(H19&gt;=4,IF(K19&lt;=9,K19+1,10),0),IF(H19&gt;=4,IF(K19&lt;=8.5,K19+1.5,10),0)))</f>
        <v>0</v>
      </c>
      <c r="M19" s="52">
        <f>IF(G19="","",IF(G19&lt;=4,IF(H19&gt;=5,IF(L19&lt;=9,L19+1,10),0),IF(H19&gt;=5,IF(L19&lt;=8.5,L19+1.5,10),0)))</f>
        <v>0</v>
      </c>
    </row>
    <row r="20" spans="1:13" ht="13.5" customHeight="1" thickBot="1">
      <c r="A20" s="29">
        <f t="shared" si="0"/>
        <v>17</v>
      </c>
      <c r="B20" s="39" t="s">
        <v>900</v>
      </c>
      <c r="C20" s="42" t="s">
        <v>167</v>
      </c>
      <c r="D20" s="42" t="s">
        <v>270</v>
      </c>
      <c r="E20" s="42" t="s">
        <v>145</v>
      </c>
      <c r="F20" s="43">
        <v>0.1</v>
      </c>
      <c r="G20" s="42">
        <v>1</v>
      </c>
      <c r="H20" s="42">
        <f>IF(G20="","",G20-1)</f>
        <v>0</v>
      </c>
      <c r="I20" s="48">
        <f>IF(G20="","",IF(G20&lt;=4,IF(H20&gt;=1,IF(F20&lt;=9,F20+1,10),0),IF(H20&gt;=1,IF(F20&lt;=8.5,F20+1.5,10),0)))</f>
        <v>0</v>
      </c>
      <c r="J20" s="48">
        <f>IF(G20="","",IF(G20&lt;=4,IF(H20&gt;=2,IF(I20&lt;=9,I20+1,10),0),IF(H20&gt;=2,IF(I20&lt;=8.5,I20+1.5,10),0)))</f>
        <v>0</v>
      </c>
      <c r="K20" s="48">
        <f>IF(G20="","",IF(G20&lt;=4,IF(H20&gt;=3,IF(J20&lt;=9,J20+1,10),0),IF(H20&gt;=3,IF(J20&lt;=8.5,J20+1.5,10),0)))</f>
        <v>0</v>
      </c>
      <c r="L20" s="48">
        <f>IF(G20="","",IF(G20&lt;=4,IF(H20&gt;=4,IF(K20&lt;=9,K20+1,10),0),IF(H20&gt;=4,IF(K20&lt;=8.5,K20+1.5,10),0)))</f>
        <v>0</v>
      </c>
      <c r="M20" s="52">
        <f>IF(G20="","",IF(G20&lt;=4,IF(H20&gt;=5,IF(L20&lt;=9,L20+1,10),0),IF(H20&gt;=5,IF(L20&lt;=8.5,L20+1.5,10),0)))</f>
        <v>0</v>
      </c>
    </row>
    <row r="21" spans="1:13" ht="13.5" customHeight="1">
      <c r="A21" s="29">
        <f t="shared" si="0"/>
        <v>18</v>
      </c>
      <c r="B21" s="282" t="s">
        <v>346</v>
      </c>
      <c r="C21" s="283" t="s">
        <v>156</v>
      </c>
      <c r="D21" s="283" t="s">
        <v>649</v>
      </c>
      <c r="E21" s="283" t="s">
        <v>657</v>
      </c>
      <c r="F21" s="347">
        <v>1.5</v>
      </c>
      <c r="G21" s="284"/>
      <c r="H21" s="283" t="s">
        <v>991</v>
      </c>
      <c r="I21" s="273"/>
      <c r="J21" s="273"/>
      <c r="K21" s="273"/>
      <c r="L21" s="273"/>
      <c r="M21" s="274"/>
    </row>
    <row r="22" spans="1:13" ht="13.5" customHeight="1">
      <c r="A22" s="29">
        <f t="shared" si="0"/>
        <v>19</v>
      </c>
      <c r="B22" s="276" t="s">
        <v>749</v>
      </c>
      <c r="C22" s="277" t="s">
        <v>156</v>
      </c>
      <c r="D22" s="277" t="s">
        <v>665</v>
      </c>
      <c r="E22" s="277" t="s">
        <v>657</v>
      </c>
      <c r="F22" s="348">
        <v>1</v>
      </c>
      <c r="G22" s="278"/>
      <c r="H22" s="277" t="s">
        <v>991</v>
      </c>
      <c r="I22" s="279"/>
      <c r="J22" s="279"/>
      <c r="K22" s="279"/>
      <c r="L22" s="279"/>
      <c r="M22" s="280"/>
    </row>
    <row r="23" spans="1:13" ht="13.5" customHeight="1">
      <c r="A23" s="29">
        <f t="shared" si="0"/>
        <v>20</v>
      </c>
      <c r="B23" s="276" t="s">
        <v>750</v>
      </c>
      <c r="C23" s="277" t="s">
        <v>167</v>
      </c>
      <c r="D23" s="277" t="s">
        <v>19</v>
      </c>
      <c r="E23" s="277" t="s">
        <v>657</v>
      </c>
      <c r="F23" s="348">
        <v>0.8</v>
      </c>
      <c r="G23" s="278"/>
      <c r="H23" s="277" t="s">
        <v>991</v>
      </c>
      <c r="I23" s="279"/>
      <c r="J23" s="279"/>
      <c r="K23" s="279"/>
      <c r="L23" s="279"/>
      <c r="M23" s="280"/>
    </row>
    <row r="24" spans="1:13" ht="13.5" customHeight="1">
      <c r="A24" s="29">
        <f t="shared" si="0"/>
        <v>21</v>
      </c>
      <c r="B24" s="276" t="s">
        <v>751</v>
      </c>
      <c r="C24" s="277" t="s">
        <v>149</v>
      </c>
      <c r="D24" s="277" t="s">
        <v>656</v>
      </c>
      <c r="E24" s="277" t="s">
        <v>657</v>
      </c>
      <c r="F24" s="348">
        <v>0.7</v>
      </c>
      <c r="G24" s="278"/>
      <c r="H24" s="277" t="s">
        <v>991</v>
      </c>
      <c r="I24" s="279"/>
      <c r="J24" s="279"/>
      <c r="K24" s="279"/>
      <c r="L24" s="279"/>
      <c r="M24" s="280"/>
    </row>
    <row r="25" spans="1:13" ht="13.5" customHeight="1">
      <c r="A25" s="29">
        <f t="shared" si="0"/>
        <v>22</v>
      </c>
      <c r="B25" s="350" t="s">
        <v>679</v>
      </c>
      <c r="C25" s="351" t="s">
        <v>167</v>
      </c>
      <c r="D25" s="351" t="s">
        <v>644</v>
      </c>
      <c r="E25" s="351" t="s">
        <v>657</v>
      </c>
      <c r="F25" s="354">
        <v>0.7</v>
      </c>
      <c r="G25" s="352"/>
      <c r="H25" s="351" t="s">
        <v>991</v>
      </c>
      <c r="I25" s="371"/>
      <c r="J25" s="371"/>
      <c r="K25" s="371"/>
      <c r="L25" s="371"/>
      <c r="M25" s="353"/>
    </row>
    <row r="26" spans="1:13" ht="13.5" customHeight="1">
      <c r="A26" s="29">
        <f t="shared" si="0"/>
        <v>23</v>
      </c>
      <c r="B26" s="276" t="s">
        <v>752</v>
      </c>
      <c r="C26" s="277" t="s">
        <v>157</v>
      </c>
      <c r="D26" s="277" t="s">
        <v>633</v>
      </c>
      <c r="E26" s="277" t="s">
        <v>657</v>
      </c>
      <c r="F26" s="348">
        <v>0.6</v>
      </c>
      <c r="G26" s="278"/>
      <c r="H26" s="277" t="s">
        <v>991</v>
      </c>
      <c r="I26" s="279"/>
      <c r="J26" s="279"/>
      <c r="K26" s="279"/>
      <c r="L26" s="279"/>
      <c r="M26" s="280"/>
    </row>
    <row r="27" spans="1:13" ht="13.5" customHeight="1" thickBot="1">
      <c r="A27" s="29">
        <f t="shared" si="0"/>
        <v>24</v>
      </c>
      <c r="B27" s="276" t="s">
        <v>753</v>
      </c>
      <c r="C27" s="277" t="s">
        <v>754</v>
      </c>
      <c r="D27" s="277" t="s">
        <v>675</v>
      </c>
      <c r="E27" s="277" t="s">
        <v>657</v>
      </c>
      <c r="F27" s="348">
        <v>0.5</v>
      </c>
      <c r="G27" s="278"/>
      <c r="H27" s="277" t="s">
        <v>991</v>
      </c>
      <c r="I27" s="279"/>
      <c r="J27" s="279"/>
      <c r="K27" s="279"/>
      <c r="L27" s="279"/>
      <c r="M27" s="280"/>
    </row>
    <row r="28" spans="1:13" ht="12.75">
      <c r="A28" s="29">
        <f t="shared" si="0"/>
        <v>25</v>
      </c>
      <c r="B28" s="413" t="s">
        <v>839</v>
      </c>
      <c r="C28" s="302" t="s">
        <v>153</v>
      </c>
      <c r="D28" s="302" t="s">
        <v>277</v>
      </c>
      <c r="E28" s="301" t="s">
        <v>61</v>
      </c>
      <c r="F28" s="313">
        <v>10</v>
      </c>
      <c r="G28" s="301"/>
      <c r="H28" s="301"/>
      <c r="I28" s="316"/>
      <c r="J28" s="316"/>
      <c r="K28" s="316"/>
      <c r="L28" s="316"/>
      <c r="M28" s="317"/>
    </row>
    <row r="29" spans="1:13" ht="12.75">
      <c r="A29" s="29">
        <f t="shared" si="0"/>
        <v>26</v>
      </c>
      <c r="B29" s="416" t="s">
        <v>193</v>
      </c>
      <c r="C29" s="138" t="s">
        <v>149</v>
      </c>
      <c r="D29" s="138" t="s">
        <v>662</v>
      </c>
      <c r="E29" s="130" t="s">
        <v>3</v>
      </c>
      <c r="F29" s="321">
        <v>7.5</v>
      </c>
      <c r="G29" s="130"/>
      <c r="H29" s="130"/>
      <c r="I29" s="157"/>
      <c r="J29" s="157"/>
      <c r="K29" s="157"/>
      <c r="L29" s="157"/>
      <c r="M29" s="328"/>
    </row>
    <row r="30" spans="1:13" ht="12.75">
      <c r="A30" s="29">
        <f t="shared" si="0"/>
        <v>27</v>
      </c>
      <c r="B30" s="541" t="s">
        <v>484</v>
      </c>
      <c r="C30" s="138" t="s">
        <v>152</v>
      </c>
      <c r="D30" s="138" t="s">
        <v>279</v>
      </c>
      <c r="E30" s="130" t="s">
        <v>61</v>
      </c>
      <c r="F30" s="321">
        <v>7.5</v>
      </c>
      <c r="G30" s="130"/>
      <c r="H30" s="130"/>
      <c r="I30" s="157"/>
      <c r="J30" s="157"/>
      <c r="K30" s="157"/>
      <c r="L30" s="157"/>
      <c r="M30" s="328"/>
    </row>
    <row r="31" spans="1:13" ht="12.75">
      <c r="A31" s="29">
        <f t="shared" si="0"/>
        <v>28</v>
      </c>
      <c r="B31" s="416" t="s">
        <v>1310</v>
      </c>
      <c r="C31" s="138" t="s">
        <v>162</v>
      </c>
      <c r="D31" s="138" t="s">
        <v>637</v>
      </c>
      <c r="E31" s="130" t="s">
        <v>61</v>
      </c>
      <c r="F31" s="321">
        <v>2</v>
      </c>
      <c r="G31" s="130"/>
      <c r="H31" s="130"/>
      <c r="I31" s="157"/>
      <c r="J31" s="157"/>
      <c r="K31" s="157"/>
      <c r="L31" s="157"/>
      <c r="M31" s="328"/>
    </row>
    <row r="32" spans="1:13" ht="12.75">
      <c r="A32" s="29">
        <f t="shared" si="0"/>
        <v>29</v>
      </c>
      <c r="B32" s="416" t="s">
        <v>1319</v>
      </c>
      <c r="C32" s="138" t="s">
        <v>157</v>
      </c>
      <c r="D32" s="138" t="s">
        <v>22</v>
      </c>
      <c r="E32" s="130" t="s">
        <v>61</v>
      </c>
      <c r="F32" s="321">
        <v>2</v>
      </c>
      <c r="G32" s="130"/>
      <c r="H32" s="130"/>
      <c r="I32" s="157"/>
      <c r="J32" s="157"/>
      <c r="K32" s="157"/>
      <c r="L32" s="157"/>
      <c r="M32" s="328"/>
    </row>
    <row r="33" spans="1:13" ht="12.75">
      <c r="A33" s="29">
        <f t="shared" si="0"/>
        <v>30</v>
      </c>
      <c r="B33" s="416" t="s">
        <v>1342</v>
      </c>
      <c r="C33" s="138" t="s">
        <v>146</v>
      </c>
      <c r="D33" s="138" t="s">
        <v>652</v>
      </c>
      <c r="E33" s="130" t="s">
        <v>61</v>
      </c>
      <c r="F33" s="321">
        <v>1</v>
      </c>
      <c r="G33" s="130"/>
      <c r="H33" s="130"/>
      <c r="I33" s="157"/>
      <c r="J33" s="157"/>
      <c r="K33" s="157"/>
      <c r="L33" s="157"/>
      <c r="M33" s="328"/>
    </row>
    <row r="34" spans="1:13" ht="12.75">
      <c r="A34" s="29">
        <f t="shared" si="0"/>
        <v>31</v>
      </c>
      <c r="B34" s="416" t="s">
        <v>1677</v>
      </c>
      <c r="C34" s="138" t="s">
        <v>152</v>
      </c>
      <c r="D34" s="138" t="s">
        <v>651</v>
      </c>
      <c r="E34" s="130" t="s">
        <v>61</v>
      </c>
      <c r="F34" s="321">
        <v>0.5</v>
      </c>
      <c r="G34" s="130"/>
      <c r="H34" s="130"/>
      <c r="I34" s="157"/>
      <c r="J34" s="157"/>
      <c r="K34" s="157"/>
      <c r="L34" s="157"/>
      <c r="M34" s="328"/>
    </row>
    <row r="35" spans="1:13" ht="12.75">
      <c r="A35" s="29">
        <f t="shared" si="0"/>
        <v>32</v>
      </c>
      <c r="B35" s="416" t="s">
        <v>1639</v>
      </c>
      <c r="C35" s="138" t="s">
        <v>149</v>
      </c>
      <c r="D35" s="138" t="s">
        <v>277</v>
      </c>
      <c r="E35" s="130" t="s">
        <v>61</v>
      </c>
      <c r="F35" s="321">
        <v>0.5</v>
      </c>
      <c r="G35" s="130"/>
      <c r="H35" s="130"/>
      <c r="I35" s="157"/>
      <c r="J35" s="157"/>
      <c r="K35" s="157"/>
      <c r="L35" s="157"/>
      <c r="M35" s="328"/>
    </row>
    <row r="36" spans="1:13" ht="12.75">
      <c r="A36" s="29">
        <f t="shared" si="0"/>
        <v>33</v>
      </c>
      <c r="B36" s="416" t="s">
        <v>1642</v>
      </c>
      <c r="C36" s="138" t="s">
        <v>146</v>
      </c>
      <c r="D36" s="138" t="s">
        <v>653</v>
      </c>
      <c r="E36" s="130" t="s">
        <v>61</v>
      </c>
      <c r="F36" s="321">
        <v>0.5</v>
      </c>
      <c r="G36" s="130"/>
      <c r="H36" s="130"/>
      <c r="I36" s="157"/>
      <c r="J36" s="157"/>
      <c r="K36" s="157"/>
      <c r="L36" s="157"/>
      <c r="M36" s="328"/>
    </row>
    <row r="37" spans="1:13" ht="12.75">
      <c r="A37" s="29">
        <f t="shared" si="0"/>
        <v>34</v>
      </c>
      <c r="B37" s="416" t="s">
        <v>1655</v>
      </c>
      <c r="C37" s="138" t="s">
        <v>160</v>
      </c>
      <c r="D37" s="138" t="s">
        <v>625</v>
      </c>
      <c r="E37" s="130" t="s">
        <v>61</v>
      </c>
      <c r="F37" s="321">
        <v>0.5</v>
      </c>
      <c r="G37" s="130"/>
      <c r="H37" s="130"/>
      <c r="I37" s="157"/>
      <c r="J37" s="157"/>
      <c r="K37" s="157"/>
      <c r="L37" s="157"/>
      <c r="M37" s="328"/>
    </row>
    <row r="38" spans="1:13" ht="12.75">
      <c r="A38" s="29">
        <f t="shared" si="0"/>
        <v>35</v>
      </c>
      <c r="B38" s="416" t="s">
        <v>1657</v>
      </c>
      <c r="C38" s="138" t="s">
        <v>167</v>
      </c>
      <c r="D38" s="138" t="s">
        <v>652</v>
      </c>
      <c r="E38" s="130" t="s">
        <v>61</v>
      </c>
      <c r="F38" s="321">
        <v>0.5</v>
      </c>
      <c r="G38" s="130"/>
      <c r="H38" s="130"/>
      <c r="I38" s="157"/>
      <c r="J38" s="157"/>
      <c r="K38" s="157"/>
      <c r="L38" s="157"/>
      <c r="M38" s="328"/>
    </row>
    <row r="39" spans="1:13" ht="12.75">
      <c r="A39" s="29">
        <f t="shared" si="0"/>
        <v>36</v>
      </c>
      <c r="B39" s="416" t="s">
        <v>1708</v>
      </c>
      <c r="C39" s="138" t="s">
        <v>144</v>
      </c>
      <c r="D39" s="138" t="s">
        <v>269</v>
      </c>
      <c r="E39" s="130" t="s">
        <v>61</v>
      </c>
      <c r="F39" s="321">
        <v>0.5</v>
      </c>
      <c r="G39" s="130"/>
      <c r="H39" s="130"/>
      <c r="I39" s="157"/>
      <c r="J39" s="157"/>
      <c r="K39" s="157"/>
      <c r="L39" s="157"/>
      <c r="M39" s="328"/>
    </row>
    <row r="40" spans="1:13" ht="12.75">
      <c r="A40" s="29">
        <f t="shared" si="0"/>
        <v>37</v>
      </c>
      <c r="B40" s="416" t="s">
        <v>1662</v>
      </c>
      <c r="C40" s="138" t="s">
        <v>144</v>
      </c>
      <c r="D40" s="138" t="s">
        <v>656</v>
      </c>
      <c r="E40" s="130" t="s">
        <v>61</v>
      </c>
      <c r="F40" s="321">
        <v>0.5</v>
      </c>
      <c r="G40" s="130"/>
      <c r="H40" s="130"/>
      <c r="I40" s="157"/>
      <c r="J40" s="157"/>
      <c r="K40" s="157"/>
      <c r="L40" s="157"/>
      <c r="M40" s="328"/>
    </row>
    <row r="41" spans="1:13" ht="12.75">
      <c r="A41" s="29">
        <f t="shared" si="0"/>
        <v>38</v>
      </c>
      <c r="B41" s="416" t="s">
        <v>1663</v>
      </c>
      <c r="C41" s="138" t="s">
        <v>150</v>
      </c>
      <c r="D41" s="138" t="s">
        <v>656</v>
      </c>
      <c r="E41" s="130" t="s">
        <v>61</v>
      </c>
      <c r="F41" s="321">
        <v>0.5</v>
      </c>
      <c r="G41" s="130"/>
      <c r="H41" s="130"/>
      <c r="I41" s="157"/>
      <c r="J41" s="157"/>
      <c r="K41" s="157"/>
      <c r="L41" s="157"/>
      <c r="M41" s="328"/>
    </row>
    <row r="42" spans="1:13" ht="12.75">
      <c r="A42" s="29">
        <f t="shared" si="0"/>
        <v>39</v>
      </c>
      <c r="B42" s="416" t="s">
        <v>1697</v>
      </c>
      <c r="C42" s="138" t="s">
        <v>149</v>
      </c>
      <c r="D42" s="138" t="s">
        <v>662</v>
      </c>
      <c r="E42" s="130" t="s">
        <v>61</v>
      </c>
      <c r="F42" s="321">
        <v>0.5</v>
      </c>
      <c r="G42" s="130"/>
      <c r="H42" s="130"/>
      <c r="I42" s="157"/>
      <c r="J42" s="157"/>
      <c r="K42" s="157"/>
      <c r="L42" s="157"/>
      <c r="M42" s="328"/>
    </row>
    <row r="43" spans="1:13" ht="12.75">
      <c r="A43" s="29">
        <f t="shared" si="0"/>
        <v>40</v>
      </c>
      <c r="B43" s="416" t="s">
        <v>1701</v>
      </c>
      <c r="C43" s="138" t="s">
        <v>156</v>
      </c>
      <c r="D43" s="138" t="s">
        <v>675</v>
      </c>
      <c r="E43" s="130" t="s">
        <v>61</v>
      </c>
      <c r="F43" s="321">
        <v>0.5</v>
      </c>
      <c r="G43" s="130"/>
      <c r="H43" s="130"/>
      <c r="I43" s="157"/>
      <c r="J43" s="157"/>
      <c r="K43" s="157"/>
      <c r="L43" s="157"/>
      <c r="M43" s="328"/>
    </row>
    <row r="44" spans="1:13" ht="13.5" customHeight="1">
      <c r="A44" s="29">
        <f t="shared" si="0"/>
        <v>41</v>
      </c>
      <c r="B44" s="416" t="s">
        <v>1702</v>
      </c>
      <c r="C44" s="138" t="s">
        <v>169</v>
      </c>
      <c r="D44" s="138" t="s">
        <v>652</v>
      </c>
      <c r="E44" s="130" t="s">
        <v>61</v>
      </c>
      <c r="F44" s="321">
        <v>0.5</v>
      </c>
      <c r="G44" s="130"/>
      <c r="H44" s="130"/>
      <c r="I44" s="157"/>
      <c r="J44" s="157"/>
      <c r="K44" s="157"/>
      <c r="L44" s="157"/>
      <c r="M44" s="328"/>
    </row>
    <row r="45" spans="1:13" ht="12.75">
      <c r="A45" s="29">
        <f t="shared" si="0"/>
        <v>42</v>
      </c>
      <c r="B45" s="416" t="s">
        <v>1492</v>
      </c>
      <c r="C45" s="138" t="s">
        <v>150</v>
      </c>
      <c r="D45" s="138" t="s">
        <v>654</v>
      </c>
      <c r="E45" s="130" t="s">
        <v>61</v>
      </c>
      <c r="F45" s="321">
        <v>0.1</v>
      </c>
      <c r="G45" s="130"/>
      <c r="H45" s="130"/>
      <c r="I45" s="157"/>
      <c r="J45" s="157"/>
      <c r="K45" s="157"/>
      <c r="L45" s="157"/>
      <c r="M45" s="328"/>
    </row>
    <row r="46" spans="1:13" ht="12.75">
      <c r="A46" s="29">
        <f t="shared" si="0"/>
        <v>43</v>
      </c>
      <c r="B46" s="416" t="s">
        <v>1493</v>
      </c>
      <c r="C46" s="138" t="s">
        <v>155</v>
      </c>
      <c r="D46" s="138" t="s">
        <v>298</v>
      </c>
      <c r="E46" s="130" t="s">
        <v>61</v>
      </c>
      <c r="F46" s="321">
        <v>0.1</v>
      </c>
      <c r="G46" s="130"/>
      <c r="H46" s="130"/>
      <c r="I46" s="157"/>
      <c r="J46" s="157"/>
      <c r="K46" s="157"/>
      <c r="L46" s="157"/>
      <c r="M46" s="328"/>
    </row>
    <row r="47" spans="1:13" ht="12.75">
      <c r="A47" s="29">
        <f t="shared" si="0"/>
        <v>44</v>
      </c>
      <c r="B47" s="416" t="s">
        <v>1525</v>
      </c>
      <c r="C47" s="138" t="s">
        <v>150</v>
      </c>
      <c r="D47" s="138" t="s">
        <v>268</v>
      </c>
      <c r="E47" s="130" t="s">
        <v>61</v>
      </c>
      <c r="F47" s="321">
        <v>0.1</v>
      </c>
      <c r="G47" s="130"/>
      <c r="H47" s="130"/>
      <c r="I47" s="157"/>
      <c r="J47" s="157"/>
      <c r="K47" s="157"/>
      <c r="L47" s="157"/>
      <c r="M47" s="328"/>
    </row>
    <row r="48" spans="1:13" ht="12.75">
      <c r="A48" s="29">
        <f t="shared" si="0"/>
        <v>45</v>
      </c>
      <c r="B48" s="416" t="s">
        <v>1556</v>
      </c>
      <c r="C48" s="138" t="s">
        <v>153</v>
      </c>
      <c r="D48" s="138" t="s">
        <v>683</v>
      </c>
      <c r="E48" s="130" t="s">
        <v>61</v>
      </c>
      <c r="F48" s="321">
        <v>0.1</v>
      </c>
      <c r="G48" s="130"/>
      <c r="H48" s="130"/>
      <c r="I48" s="157"/>
      <c r="J48" s="157"/>
      <c r="K48" s="157"/>
      <c r="L48" s="157"/>
      <c r="M48" s="328"/>
    </row>
    <row r="49" spans="1:13" ht="12.75">
      <c r="A49" s="29">
        <f t="shared" si="0"/>
        <v>46</v>
      </c>
      <c r="B49" s="416" t="s">
        <v>1557</v>
      </c>
      <c r="C49" s="138" t="s">
        <v>167</v>
      </c>
      <c r="D49" s="138" t="s">
        <v>656</v>
      </c>
      <c r="E49" s="130" t="s">
        <v>61</v>
      </c>
      <c r="F49" s="321">
        <v>0.1</v>
      </c>
      <c r="G49" s="130"/>
      <c r="H49" s="130"/>
      <c r="I49" s="157"/>
      <c r="J49" s="157"/>
      <c r="K49" s="157"/>
      <c r="L49" s="157"/>
      <c r="M49" s="328"/>
    </row>
    <row r="50" spans="1:13" ht="12.75">
      <c r="A50" s="29">
        <f t="shared" si="0"/>
        <v>47</v>
      </c>
      <c r="B50" s="416" t="s">
        <v>1604</v>
      </c>
      <c r="C50" s="138" t="s">
        <v>161</v>
      </c>
      <c r="D50" s="138" t="s">
        <v>298</v>
      </c>
      <c r="E50" s="130" t="s">
        <v>61</v>
      </c>
      <c r="F50" s="321">
        <v>0.1</v>
      </c>
      <c r="G50" s="130"/>
      <c r="H50" s="130"/>
      <c r="I50" s="157"/>
      <c r="J50" s="157"/>
      <c r="K50" s="157"/>
      <c r="L50" s="157"/>
      <c r="M50" s="328"/>
    </row>
    <row r="51" spans="1:13" ht="12.75">
      <c r="A51" s="29">
        <f t="shared" si="0"/>
        <v>48</v>
      </c>
      <c r="B51" s="416" t="s">
        <v>1605</v>
      </c>
      <c r="C51" s="138" t="s">
        <v>159</v>
      </c>
      <c r="D51" s="138" t="s">
        <v>633</v>
      </c>
      <c r="E51" s="130" t="s">
        <v>61</v>
      </c>
      <c r="F51" s="321">
        <v>0.1</v>
      </c>
      <c r="G51" s="130"/>
      <c r="H51" s="130"/>
      <c r="I51" s="157"/>
      <c r="J51" s="157"/>
      <c r="K51" s="157"/>
      <c r="L51" s="157"/>
      <c r="M51" s="328"/>
    </row>
    <row r="52" spans="1:13" ht="13.5" customHeight="1">
      <c r="A52" s="29">
        <f t="shared" si="0"/>
        <v>49</v>
      </c>
      <c r="B52" s="416" t="s">
        <v>1606</v>
      </c>
      <c r="C52" s="138" t="s">
        <v>185</v>
      </c>
      <c r="D52" s="138" t="s">
        <v>654</v>
      </c>
      <c r="E52" s="130" t="s">
        <v>61</v>
      </c>
      <c r="F52" s="321">
        <v>0.1</v>
      </c>
      <c r="G52" s="130"/>
      <c r="H52" s="130"/>
      <c r="I52" s="157"/>
      <c r="J52" s="157"/>
      <c r="K52" s="157"/>
      <c r="L52" s="157"/>
      <c r="M52" s="328"/>
    </row>
    <row r="53" spans="1:13" ht="13.5" customHeight="1" thickBot="1">
      <c r="A53" s="29">
        <f t="shared" si="0"/>
        <v>50</v>
      </c>
      <c r="B53" s="579" t="s">
        <v>1607</v>
      </c>
      <c r="C53" s="580" t="s">
        <v>155</v>
      </c>
      <c r="D53" s="580" t="s">
        <v>269</v>
      </c>
      <c r="E53" s="581" t="s">
        <v>61</v>
      </c>
      <c r="F53" s="582">
        <v>0.1</v>
      </c>
      <c r="G53" s="581"/>
      <c r="H53" s="581"/>
      <c r="I53" s="583"/>
      <c r="J53" s="583"/>
      <c r="K53" s="583"/>
      <c r="L53" s="583"/>
      <c r="M53" s="584"/>
    </row>
    <row r="54" spans="1:13" ht="13.5" customHeight="1" thickBot="1">
      <c r="A54" s="602"/>
      <c r="B54" s="603" t="s">
        <v>122</v>
      </c>
      <c r="C54" s="74" t="s">
        <v>149</v>
      </c>
      <c r="D54" s="74" t="s">
        <v>293</v>
      </c>
      <c r="E54" s="74" t="s">
        <v>1418</v>
      </c>
      <c r="F54" s="75">
        <v>2</v>
      </c>
      <c r="G54" s="74">
        <v>4</v>
      </c>
      <c r="H54" s="74">
        <v>2</v>
      </c>
      <c r="I54" s="114">
        <f>IF(G54&lt;=4,IF(H54&gt;=1,IF(F54&lt;=9,F54+1,10),0),IF(H54&gt;=1,IF(F54&lt;=8.5,F54+1.5,10),0))</f>
        <v>3</v>
      </c>
      <c r="J54" s="114">
        <f>IF(G54&lt;=4,IF(H54&gt;=2,IF(I54&lt;=9,I54+1,10),0),IF(H54&gt;=2,IF(I54&lt;=8.5,I54+1.5,10),0))</f>
        <v>4</v>
      </c>
      <c r="K54" s="114">
        <f>IF(G54&lt;=4,IF(H54&gt;=3,IF(J54&lt;=9,J54+1,10),0),IF(H54&gt;=3,IF(J54&lt;=8.5,J54+1.5,10),0))</f>
        <v>0</v>
      </c>
      <c r="L54" s="114">
        <f>IF(G54&lt;=4,IF(H54&gt;=4,IF(K54&lt;=9,K54+1,10),0),IF(H54&gt;=4,IF(K54&lt;=8.5,K54+1.5,10),0))</f>
        <v>0</v>
      </c>
      <c r="M54" s="438">
        <f>IF(G54&lt;=4,IF(H54&gt;=5,IF(L54&lt;=9,L54+1,10),0),IF(H54&gt;=5,IF(L54&lt;=8.5,L54+1.5,10),0))</f>
        <v>0</v>
      </c>
    </row>
    <row r="55" spans="1:13" ht="13.5" customHeight="1" thickBot="1">
      <c r="A55" s="23"/>
      <c r="B55" s="62" t="s">
        <v>50</v>
      </c>
      <c r="C55" s="63"/>
      <c r="D55" s="63"/>
      <c r="E55" s="63"/>
      <c r="F55" s="165">
        <f>SUM(F4:F52)</f>
        <v>79.19999999999996</v>
      </c>
      <c r="G55" s="63"/>
      <c r="H55" s="63"/>
      <c r="I55" s="165">
        <f>SUM(I4:I52)</f>
        <v>41.4</v>
      </c>
      <c r="J55" s="165">
        <f>SUM(J4:J52)</f>
        <v>17.900000000000002</v>
      </c>
      <c r="K55" s="64">
        <f>SUM(K4:K52)</f>
        <v>3.5</v>
      </c>
      <c r="L55" s="64">
        <f>SUM(L4:L52)</f>
        <v>0</v>
      </c>
      <c r="M55" s="65">
        <f>SUM(M4:M52)</f>
        <v>0</v>
      </c>
    </row>
    <row r="56" spans="1:13" ht="13.5" customHeight="1" thickBot="1">
      <c r="A56" s="80"/>
      <c r="B56" s="256" t="s">
        <v>990</v>
      </c>
      <c r="C56" s="257"/>
      <c r="D56" s="257"/>
      <c r="E56" s="257"/>
      <c r="F56" s="355">
        <v>3.65</v>
      </c>
      <c r="G56" s="170"/>
      <c r="H56" s="170"/>
      <c r="I56" s="148"/>
      <c r="J56" s="148"/>
      <c r="K56" s="148"/>
      <c r="L56" s="148"/>
      <c r="M56" s="171"/>
    </row>
    <row r="57" spans="1:13" ht="13.5" customHeight="1" thickBot="1">
      <c r="A57" s="23"/>
      <c r="B57" s="11" t="s">
        <v>49</v>
      </c>
      <c r="C57" s="12"/>
      <c r="D57" s="12"/>
      <c r="E57" s="12"/>
      <c r="F57" s="174">
        <f>83-SUM(F55:F56)</f>
        <v>0.1500000000000341</v>
      </c>
      <c r="G57" s="63"/>
      <c r="H57" s="63"/>
      <c r="I57" s="64"/>
      <c r="J57" s="64"/>
      <c r="K57" s="64"/>
      <c r="L57" s="64"/>
      <c r="M57" s="65"/>
    </row>
    <row r="58" spans="1:12" ht="13.5" customHeight="1">
      <c r="A58" s="3"/>
      <c r="B58" s="4"/>
      <c r="C58" s="3"/>
      <c r="D58" s="3"/>
      <c r="E58" s="3"/>
      <c r="F58" s="9"/>
      <c r="G58" s="3"/>
      <c r="H58" s="3"/>
      <c r="I58" s="9"/>
      <c r="J58" s="9"/>
      <c r="K58" s="28"/>
      <c r="L58" s="8"/>
    </row>
    <row r="59" ht="13.5" customHeight="1"/>
    <row r="60" spans="2:13" s="69" customFormat="1" ht="13.5" customHeight="1" thickBot="1">
      <c r="B60" s="15" t="s">
        <v>1267</v>
      </c>
      <c r="C60" s="8"/>
      <c r="D60" s="8"/>
      <c r="E60" s="15"/>
      <c r="F60" s="7"/>
      <c r="G60" s="8"/>
      <c r="H60" s="8"/>
      <c r="I60" s="8"/>
      <c r="J60" s="8"/>
      <c r="K60" s="8"/>
      <c r="L60" s="8"/>
      <c r="M60" s="8"/>
    </row>
    <row r="61" spans="2:17" ht="13.5" customHeight="1">
      <c r="B61" s="551" t="s">
        <v>1186</v>
      </c>
      <c r="C61" s="569" t="s">
        <v>159</v>
      </c>
      <c r="D61" s="569" t="s">
        <v>269</v>
      </c>
      <c r="E61" s="569" t="s">
        <v>1266</v>
      </c>
      <c r="F61" s="552">
        <v>1.5</v>
      </c>
      <c r="G61" s="552"/>
      <c r="H61" s="552"/>
      <c r="I61" s="552"/>
      <c r="J61" s="552"/>
      <c r="K61" s="552"/>
      <c r="L61" s="552"/>
      <c r="M61" s="553"/>
      <c r="N61" s="69"/>
      <c r="O61" s="69"/>
      <c r="P61" s="69"/>
      <c r="Q61" s="69"/>
    </row>
    <row r="62" spans="2:17" ht="13.5" customHeight="1">
      <c r="B62" s="554" t="s">
        <v>1187</v>
      </c>
      <c r="C62" s="568" t="s">
        <v>150</v>
      </c>
      <c r="D62" s="568" t="s">
        <v>279</v>
      </c>
      <c r="E62" s="568" t="s">
        <v>1266</v>
      </c>
      <c r="F62" s="550">
        <v>0.8</v>
      </c>
      <c r="G62" s="550"/>
      <c r="H62" s="550"/>
      <c r="I62" s="550"/>
      <c r="J62" s="550"/>
      <c r="K62" s="550"/>
      <c r="L62" s="550"/>
      <c r="M62" s="555"/>
      <c r="N62" s="69"/>
      <c r="O62" s="69"/>
      <c r="P62" s="69"/>
      <c r="Q62" s="69"/>
    </row>
    <row r="63" spans="2:17" ht="13.5" customHeight="1">
      <c r="B63" s="554" t="s">
        <v>1188</v>
      </c>
      <c r="C63" s="568" t="s">
        <v>159</v>
      </c>
      <c r="D63" s="568" t="s">
        <v>298</v>
      </c>
      <c r="E63" s="568" t="s">
        <v>1266</v>
      </c>
      <c r="F63" s="550">
        <v>0.7</v>
      </c>
      <c r="G63" s="550"/>
      <c r="H63" s="550"/>
      <c r="I63" s="550"/>
      <c r="J63" s="550"/>
      <c r="K63" s="550"/>
      <c r="L63" s="550"/>
      <c r="M63" s="555"/>
      <c r="N63" s="69"/>
      <c r="O63" s="69"/>
      <c r="P63" s="69"/>
      <c r="Q63" s="69"/>
    </row>
    <row r="64" spans="2:17" ht="13.5" customHeight="1">
      <c r="B64" s="554" t="s">
        <v>1189</v>
      </c>
      <c r="C64" s="568" t="s">
        <v>156</v>
      </c>
      <c r="D64" s="568" t="s">
        <v>653</v>
      </c>
      <c r="E64" s="568" t="s">
        <v>1266</v>
      </c>
      <c r="F64" s="550">
        <v>0.1</v>
      </c>
      <c r="G64" s="550"/>
      <c r="H64" s="550"/>
      <c r="I64" s="550"/>
      <c r="J64" s="550"/>
      <c r="K64" s="550"/>
      <c r="L64" s="550"/>
      <c r="M64" s="555"/>
      <c r="N64" s="69"/>
      <c r="O64" s="69"/>
      <c r="P64" s="69"/>
      <c r="Q64" s="69"/>
    </row>
    <row r="65" spans="2:17" ht="13.5" customHeight="1">
      <c r="B65" s="554" t="s">
        <v>1190</v>
      </c>
      <c r="C65" s="568" t="s">
        <v>146</v>
      </c>
      <c r="D65" s="568" t="s">
        <v>292</v>
      </c>
      <c r="E65" s="568" t="s">
        <v>1266</v>
      </c>
      <c r="F65" s="550">
        <v>0.1</v>
      </c>
      <c r="G65" s="550"/>
      <c r="H65" s="550"/>
      <c r="I65" s="550"/>
      <c r="J65" s="550"/>
      <c r="K65" s="550"/>
      <c r="L65" s="550"/>
      <c r="M65" s="555"/>
      <c r="N65" s="69"/>
      <c r="O65" s="69"/>
      <c r="P65" s="69"/>
      <c r="Q65" s="69"/>
    </row>
    <row r="66" spans="2:17" ht="13.5" customHeight="1" thickBot="1">
      <c r="B66" s="556" t="s">
        <v>1191</v>
      </c>
      <c r="C66" s="570" t="s">
        <v>146</v>
      </c>
      <c r="D66" s="570" t="s">
        <v>277</v>
      </c>
      <c r="E66" s="570" t="s">
        <v>1266</v>
      </c>
      <c r="F66" s="557">
        <v>0.1</v>
      </c>
      <c r="G66" s="557"/>
      <c r="H66" s="557"/>
      <c r="I66" s="557"/>
      <c r="J66" s="557"/>
      <c r="K66" s="557"/>
      <c r="L66" s="557"/>
      <c r="M66" s="558"/>
      <c r="N66" s="69"/>
      <c r="O66" s="69"/>
      <c r="P66" s="69"/>
      <c r="Q66" s="69"/>
    </row>
  </sheetData>
  <mergeCells count="1">
    <mergeCell ref="B1:F1"/>
  </mergeCells>
  <hyperlinks>
    <hyperlink ref="B6" r:id="rId1" display="http://www.nfl.com/draft/profiles/2005/henry_chris"/>
    <hyperlink ref="B54" r:id="rId2" display="http://www.nfl.com/draft/profiles/2005/jones_adam"/>
    <hyperlink ref="D2" r:id="rId3" display="mailto:jpmile@sbcglobal.net"/>
  </hyperlinks>
  <printOptions/>
  <pageMargins left="0.7" right="0.7" top="0.75" bottom="0.75" header="0.3" footer="0.3"/>
  <pageSetup horizontalDpi="300" verticalDpi="300" orientation="portrait" r:id="rId4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2"/>
  </sheetPr>
  <dimension ref="A1:Q70"/>
  <sheetViews>
    <sheetView workbookViewId="0" topLeftCell="A25">
      <selection activeCell="D41" sqref="D41"/>
    </sheetView>
  </sheetViews>
  <sheetFormatPr defaultColWidth="9.140625" defaultRowHeight="12.75"/>
  <cols>
    <col min="1" max="1" width="8.7109375" style="0" bestFit="1" customWidth="1"/>
    <col min="2" max="2" width="24.140625" style="0" customWidth="1"/>
    <col min="5" max="5" width="11.8515625" style="0" customWidth="1"/>
    <col min="6" max="6" width="9.7109375" style="0" bestFit="1" customWidth="1"/>
    <col min="7" max="7" width="9.140625" style="16" customWidth="1"/>
    <col min="8" max="8" width="13.57421875" style="0" bestFit="1" customWidth="1"/>
    <col min="9" max="9" width="8.7109375" style="0" bestFit="1" customWidth="1"/>
    <col min="10" max="11" width="8.7109375" style="0" customWidth="1"/>
    <col min="12" max="13" width="8.7109375" style="0" bestFit="1" customWidth="1"/>
    <col min="14" max="14" width="3.28125" style="15" bestFit="1" customWidth="1"/>
    <col min="15" max="15" width="4.00390625" style="0" bestFit="1" customWidth="1"/>
    <col min="16" max="16" width="18.57421875" style="0" bestFit="1" customWidth="1"/>
    <col min="17" max="17" width="11.8515625" style="0" bestFit="1" customWidth="1"/>
  </cols>
  <sheetData>
    <row r="1" spans="2:7" s="17" customFormat="1" ht="20.25">
      <c r="B1" s="17" t="s">
        <v>478</v>
      </c>
      <c r="G1" s="18"/>
    </row>
    <row r="2" spans="2:7" s="118" customFormat="1" ht="12.75">
      <c r="B2" s="118" t="s">
        <v>9</v>
      </c>
      <c r="D2" s="137" t="s">
        <v>8</v>
      </c>
      <c r="G2" s="117" t="s">
        <v>357</v>
      </c>
    </row>
    <row r="3" spans="1:13" ht="26.25" thickBot="1">
      <c r="A3" s="3"/>
      <c r="B3" s="4" t="s">
        <v>139</v>
      </c>
      <c r="C3" s="3" t="s">
        <v>140</v>
      </c>
      <c r="D3" s="3" t="s">
        <v>260</v>
      </c>
      <c r="E3" s="3" t="s">
        <v>141</v>
      </c>
      <c r="F3" s="32" t="s">
        <v>4</v>
      </c>
      <c r="G3" s="32" t="s">
        <v>142</v>
      </c>
      <c r="H3" s="32" t="s">
        <v>5</v>
      </c>
      <c r="I3" s="32">
        <v>2009</v>
      </c>
      <c r="J3" s="32">
        <v>2010</v>
      </c>
      <c r="K3" s="32">
        <v>2011</v>
      </c>
      <c r="L3" s="32">
        <v>2012</v>
      </c>
      <c r="M3" s="32">
        <f>L3+1</f>
        <v>2013</v>
      </c>
    </row>
    <row r="4" spans="1:13" ht="13.5" customHeight="1">
      <c r="A4" s="292">
        <f>1</f>
        <v>1</v>
      </c>
      <c r="B4" s="381" t="s">
        <v>382</v>
      </c>
      <c r="C4" s="190" t="s">
        <v>162</v>
      </c>
      <c r="D4" s="190" t="s">
        <v>290</v>
      </c>
      <c r="E4" s="40" t="s">
        <v>145</v>
      </c>
      <c r="F4" s="191">
        <v>1.25</v>
      </c>
      <c r="G4" s="190">
        <v>5</v>
      </c>
      <c r="H4" s="190">
        <f>IF(G4="","",G4-1)</f>
        <v>4</v>
      </c>
      <c r="I4" s="192">
        <f>IF(G4="","",IF(G4&lt;=4,IF(H4&gt;=1,IF(F4&lt;=9,F4+1,10),0),IF(H4&gt;=1,IF(F4&lt;=8.5,F4+1.5,10),0)))</f>
        <v>2.75</v>
      </c>
      <c r="J4" s="192">
        <f>IF(G4="","",IF(G4&lt;=4,IF(H4&gt;=2,IF(I4&lt;=9,I4+1,10),0),IF(H4&gt;=2,IF(I4&lt;=8.5,I4+1.5,10),0)))</f>
        <v>4.25</v>
      </c>
      <c r="K4" s="192">
        <f>IF(G4="","",IF(G4&lt;=4,IF(H4&gt;=3,IF(J4&lt;=9,J4+1,10),0),IF(H4&gt;=3,IF(J4&lt;=8.5,J4+1.5,10),0)))</f>
        <v>5.75</v>
      </c>
      <c r="L4" s="192">
        <f>IF(G4="","",IF(G4&lt;=4,IF(H4&gt;=4,IF(K4&lt;=9,K4+1,10),0),IF(H4&gt;=4,IF(K4&lt;=8.5,K4+1.5,10),0)))</f>
        <v>7.25</v>
      </c>
      <c r="M4" s="218">
        <f>IF(G4="","",IF(G4&lt;=4,IF(H4&gt;=5,IF(L4&lt;=9,L4+1,10),0),IF(H4&gt;=5,IF(L4&lt;=8.5,L4+1.5,10),0)))</f>
        <v>0</v>
      </c>
    </row>
    <row r="5" spans="1:13" ht="13.5" customHeight="1">
      <c r="A5" s="70">
        <f aca="true" t="shared" si="0" ref="A5:A16">A4+1</f>
        <v>2</v>
      </c>
      <c r="B5" s="175" t="s">
        <v>473</v>
      </c>
      <c r="C5" s="168" t="s">
        <v>157</v>
      </c>
      <c r="D5" s="168" t="s">
        <v>292</v>
      </c>
      <c r="E5" s="42" t="s">
        <v>145</v>
      </c>
      <c r="F5" s="176">
        <v>0.1</v>
      </c>
      <c r="G5" s="168">
        <v>5</v>
      </c>
      <c r="H5" s="168">
        <f>IF(G5="","",G5-1)</f>
        <v>4</v>
      </c>
      <c r="I5" s="177">
        <f>IF(G5="","",IF(G5&lt;=4,IF(H5&gt;=1,IF(F5&lt;=9,F5+1,10),0),IF(H5&gt;=1,IF(F5&lt;=8.5,F5+1.5,10),0)))</f>
        <v>1.6</v>
      </c>
      <c r="J5" s="177">
        <f>IF(G5="","",IF(G5&lt;=4,IF(H5&gt;=2,IF(I5&lt;=9,I5+1,10),0),IF(H5&gt;=2,IF(I5&lt;=8.5,I5+1.5,10),0)))</f>
        <v>3.1</v>
      </c>
      <c r="K5" s="177">
        <f>IF(G5="","",IF(G5&lt;=4,IF(H5&gt;=3,IF(J5&lt;=9,J5+1,10),0),IF(H5&gt;=3,IF(J5&lt;=8.5,J5+1.5,10),0)))</f>
        <v>4.6</v>
      </c>
      <c r="L5" s="177">
        <f>IF(G5="","",IF(G5&lt;=4,IF(H5&gt;=4,IF(K5&lt;=9,K5+1,10),0),IF(H5&gt;=4,IF(K5&lt;=8.5,K5+1.5,10),0)))</f>
        <v>6.1</v>
      </c>
      <c r="M5" s="217">
        <f>IF(G5="","",IF(G5&lt;=4,IF(H5&gt;=5,IF(L5&lt;=9,L5+1,10),0),IF(H5&gt;=5,IF(L5&lt;=8.5,L5+1.5,10),0)))</f>
        <v>0</v>
      </c>
    </row>
    <row r="6" spans="1:13" ht="13.5" customHeight="1">
      <c r="A6" s="29">
        <f t="shared" si="0"/>
        <v>3</v>
      </c>
      <c r="B6" s="39" t="s">
        <v>629</v>
      </c>
      <c r="C6" s="42" t="s">
        <v>167</v>
      </c>
      <c r="D6" s="42" t="s">
        <v>298</v>
      </c>
      <c r="E6" s="42" t="s">
        <v>145</v>
      </c>
      <c r="F6" s="43">
        <v>1.5</v>
      </c>
      <c r="G6" s="42">
        <v>4</v>
      </c>
      <c r="H6" s="42">
        <v>2</v>
      </c>
      <c r="I6" s="48">
        <f>IF(G6&lt;=4,IF(H6&gt;=1,IF(F6&lt;=9,F6+1,10),0),IF(H6&gt;=1,IF(F6&lt;=8.5,F6+1.5,10),0))</f>
        <v>2.5</v>
      </c>
      <c r="J6" s="48">
        <f>IF(G6&lt;=4,IF(H6&gt;=2,IF(I6&lt;=9,I6+1,10),0),IF(H6&gt;=2,IF(I6&lt;=8.5,I6+1.5,10),0))</f>
        <v>3.5</v>
      </c>
      <c r="K6" s="48">
        <f>IF(G6&lt;=4,IF(H6&gt;=3,IF(J6&lt;=9,J6+1,10),0),IF(H6&gt;=3,IF(J6&lt;=8.5,J6+1.5,10),0))</f>
        <v>0</v>
      </c>
      <c r="L6" s="48">
        <f>IF(G6&lt;=4,IF(H6&gt;=4,IF(K6&lt;=9,K6+1,10),0),IF(H6&gt;=4,IF(K6&lt;=8.5,K6+1.5,10),0))</f>
        <v>0</v>
      </c>
      <c r="M6" s="52">
        <f>IF(G6&lt;=4,IF(H6&gt;=5,IF(L6&lt;=9,L6+1,10),0),IF(H6&gt;=5,IF(L6&lt;=8.5,L6+1.5,10),0))</f>
        <v>0</v>
      </c>
    </row>
    <row r="7" spans="1:13" ht="13.5" customHeight="1">
      <c r="A7" s="29">
        <f t="shared" si="0"/>
        <v>4</v>
      </c>
      <c r="B7" s="39" t="s">
        <v>105</v>
      </c>
      <c r="C7" s="42" t="s">
        <v>165</v>
      </c>
      <c r="D7" s="42" t="s">
        <v>278</v>
      </c>
      <c r="E7" s="42" t="s">
        <v>145</v>
      </c>
      <c r="F7" s="43">
        <v>1.3</v>
      </c>
      <c r="G7" s="42">
        <v>4</v>
      </c>
      <c r="H7" s="42">
        <v>2</v>
      </c>
      <c r="I7" s="48">
        <f>IF(G7&lt;=4,IF(H7&gt;=1,IF(F7&lt;=9,F7+1,10),0),IF(H7&gt;=1,IF(F7&lt;=8.5,F7+1.5,10),0))</f>
        <v>2.3</v>
      </c>
      <c r="J7" s="48">
        <f>IF(G7&lt;=4,IF(H7&gt;=2,IF(I7&lt;=9,I7+1,10),0),IF(H7&gt;=2,IF(I7&lt;=8.5,I7+1.5,10),0))</f>
        <v>3.3</v>
      </c>
      <c r="K7" s="48">
        <f>IF(G7&lt;=4,IF(H7&gt;=3,IF(J7&lt;=9,J7+1,10),0),IF(H7&gt;=3,IF(J7&lt;=8.5,J7+1.5,10),0))</f>
        <v>0</v>
      </c>
      <c r="L7" s="48">
        <f>IF(G7&lt;=4,IF(H7&gt;=4,IF(K7&lt;=9,K7+1,10),0),IF(H7&gt;=4,IF(K7&lt;=8.5,K7+1.5,10),0))</f>
        <v>0</v>
      </c>
      <c r="M7" s="52">
        <f>IF(G7&lt;=4,IF(H7&gt;=5,IF(L7&lt;=9,L7+1,10),0),IF(H7&gt;=5,IF(L7&lt;=8.5,L7+1.5,10),0))</f>
        <v>0</v>
      </c>
    </row>
    <row r="8" spans="1:13" ht="13.5" customHeight="1">
      <c r="A8" s="29">
        <f t="shared" si="0"/>
        <v>5</v>
      </c>
      <c r="B8" s="39" t="s">
        <v>602</v>
      </c>
      <c r="C8" s="42" t="s">
        <v>157</v>
      </c>
      <c r="D8" s="42" t="s">
        <v>271</v>
      </c>
      <c r="E8" s="42" t="s">
        <v>145</v>
      </c>
      <c r="F8" s="43">
        <v>1.1</v>
      </c>
      <c r="G8" s="42">
        <v>4</v>
      </c>
      <c r="H8" s="42">
        <v>2</v>
      </c>
      <c r="I8" s="48">
        <f>IF(G8&lt;=4,IF(H8&gt;=1,IF(F8&lt;=9,F8+1,10),0),IF(H8&gt;=1,IF(F8&lt;=8.5,F8+1.5,10),0))</f>
        <v>2.1</v>
      </c>
      <c r="J8" s="48">
        <f>IF(G8&lt;=4,IF(H8&gt;=2,IF(I8&lt;=9,I8+1,10),0),IF(H8&gt;=2,IF(I8&lt;=8.5,I8+1.5,10),0))</f>
        <v>3.1</v>
      </c>
      <c r="K8" s="48">
        <f>IF(G8&lt;=4,IF(H8&gt;=3,IF(J8&lt;=9,J8+1,10),0),IF(H8&gt;=3,IF(J8&lt;=8.5,J8+1.5,10),0))</f>
        <v>0</v>
      </c>
      <c r="L8" s="48">
        <f>IF(G8&lt;=4,IF(H8&gt;=4,IF(K8&lt;=9,K8+1,10),0),IF(H8&gt;=4,IF(K8&lt;=8.5,K8+1.5,10),0))</f>
        <v>0</v>
      </c>
      <c r="M8" s="52">
        <f>IF(G8&lt;=4,IF(H8&gt;=5,IF(L8&lt;=9,L8+1,10),0),IF(H8&gt;=5,IF(L8&lt;=8.5,L8+1.5,10),0))</f>
        <v>0</v>
      </c>
    </row>
    <row r="9" spans="1:13" ht="13.5" customHeight="1">
      <c r="A9" s="29">
        <f t="shared" si="0"/>
        <v>6</v>
      </c>
      <c r="B9" s="39" t="s">
        <v>846</v>
      </c>
      <c r="C9" s="42" t="s">
        <v>161</v>
      </c>
      <c r="D9" s="42" t="s">
        <v>298</v>
      </c>
      <c r="E9" s="42" t="s">
        <v>145</v>
      </c>
      <c r="F9" s="43">
        <v>1</v>
      </c>
      <c r="G9" s="42">
        <v>3</v>
      </c>
      <c r="H9" s="42">
        <f aca="true" t="shared" si="1" ref="H9:H14">IF(G9="","",G9-1)</f>
        <v>2</v>
      </c>
      <c r="I9" s="48">
        <f aca="true" t="shared" si="2" ref="I9:I16">IF(G9="","",IF(G9&lt;=4,IF(H9&gt;=1,IF(F9&lt;=9,F9+1,10),0),IF(H9&gt;=1,IF(F9&lt;=8.5,F9+1.5,10),0)))</f>
        <v>2</v>
      </c>
      <c r="J9" s="48">
        <f aca="true" t="shared" si="3" ref="J9:J16">IF(G9="","",IF(G9&lt;=4,IF(H9&gt;=2,IF(I9&lt;=9,I9+1,10),0),IF(H9&gt;=2,IF(I9&lt;=8.5,I9+1.5,10),0)))</f>
        <v>3</v>
      </c>
      <c r="K9" s="48">
        <f aca="true" t="shared" si="4" ref="K9:K16">IF(G9="","",IF(G9&lt;=4,IF(H9&gt;=3,IF(J9&lt;=9,J9+1,10),0),IF(H9&gt;=3,IF(J9&lt;=8.5,J9+1.5,10),0)))</f>
        <v>0</v>
      </c>
      <c r="L9" s="48">
        <f aca="true" t="shared" si="5" ref="L9:L16">IF(G9="","",IF(G9&lt;=4,IF(H9&gt;=4,IF(K9&lt;=9,K9+1,10),0),IF(H9&gt;=4,IF(K9&lt;=8.5,K9+1.5,10),0)))</f>
        <v>0</v>
      </c>
      <c r="M9" s="52">
        <f aca="true" t="shared" si="6" ref="M9:M16">IF(G9="","",IF(G9&lt;=4,IF(H9&gt;=5,IF(L9&lt;=9,L9+1,10),0),IF(H9&gt;=5,IF(L9&lt;=8.5,L9+1.5,10),0)))</f>
        <v>0</v>
      </c>
    </row>
    <row r="10" spans="1:13" ht="13.5" customHeight="1">
      <c r="A10" s="29">
        <f t="shared" si="0"/>
        <v>7</v>
      </c>
      <c r="B10" s="39" t="s">
        <v>850</v>
      </c>
      <c r="C10" s="42" t="s">
        <v>149</v>
      </c>
      <c r="D10" s="42" t="s">
        <v>289</v>
      </c>
      <c r="E10" s="42" t="s">
        <v>145</v>
      </c>
      <c r="F10" s="43">
        <v>1</v>
      </c>
      <c r="G10" s="42">
        <v>3</v>
      </c>
      <c r="H10" s="42">
        <f t="shared" si="1"/>
        <v>2</v>
      </c>
      <c r="I10" s="48">
        <f t="shared" si="2"/>
        <v>2</v>
      </c>
      <c r="J10" s="48">
        <f t="shared" si="3"/>
        <v>3</v>
      </c>
      <c r="K10" s="48">
        <f t="shared" si="4"/>
        <v>0</v>
      </c>
      <c r="L10" s="48">
        <f t="shared" si="5"/>
        <v>0</v>
      </c>
      <c r="M10" s="52">
        <f t="shared" si="6"/>
        <v>0</v>
      </c>
    </row>
    <row r="11" spans="1:13" ht="13.5" customHeight="1">
      <c r="A11" s="70">
        <f t="shared" si="0"/>
        <v>8</v>
      </c>
      <c r="B11" s="175" t="s">
        <v>409</v>
      </c>
      <c r="C11" s="168" t="s">
        <v>167</v>
      </c>
      <c r="D11" s="168" t="s">
        <v>284</v>
      </c>
      <c r="E11" s="42" t="s">
        <v>145</v>
      </c>
      <c r="F11" s="176">
        <v>0.6</v>
      </c>
      <c r="G11" s="168">
        <v>3</v>
      </c>
      <c r="H11" s="168">
        <f t="shared" si="1"/>
        <v>2</v>
      </c>
      <c r="I11" s="177">
        <f t="shared" si="2"/>
        <v>1.6</v>
      </c>
      <c r="J11" s="177">
        <f t="shared" si="3"/>
        <v>2.6</v>
      </c>
      <c r="K11" s="177">
        <f t="shared" si="4"/>
        <v>0</v>
      </c>
      <c r="L11" s="177">
        <f t="shared" si="5"/>
        <v>0</v>
      </c>
      <c r="M11" s="217">
        <f t="shared" si="6"/>
        <v>0</v>
      </c>
    </row>
    <row r="12" spans="1:13" ht="13.5" customHeight="1">
      <c r="A12" s="29">
        <f t="shared" si="0"/>
        <v>9</v>
      </c>
      <c r="B12" s="39" t="s">
        <v>862</v>
      </c>
      <c r="C12" s="42" t="s">
        <v>162</v>
      </c>
      <c r="D12" s="42" t="s">
        <v>283</v>
      </c>
      <c r="E12" s="42" t="s">
        <v>145</v>
      </c>
      <c r="F12" s="43">
        <v>0.5</v>
      </c>
      <c r="G12" s="42">
        <v>3</v>
      </c>
      <c r="H12" s="42">
        <f t="shared" si="1"/>
        <v>2</v>
      </c>
      <c r="I12" s="48">
        <f t="shared" si="2"/>
        <v>1.5</v>
      </c>
      <c r="J12" s="48">
        <f t="shared" si="3"/>
        <v>2.5</v>
      </c>
      <c r="K12" s="48">
        <f t="shared" si="4"/>
        <v>0</v>
      </c>
      <c r="L12" s="48">
        <f t="shared" si="5"/>
        <v>0</v>
      </c>
      <c r="M12" s="52">
        <f t="shared" si="6"/>
        <v>0</v>
      </c>
    </row>
    <row r="13" spans="1:13" ht="13.5" customHeight="1">
      <c r="A13" s="167">
        <f t="shared" si="0"/>
        <v>10</v>
      </c>
      <c r="B13" s="187" t="s">
        <v>172</v>
      </c>
      <c r="C13" s="188" t="s">
        <v>162</v>
      </c>
      <c r="D13" s="219" t="s">
        <v>270</v>
      </c>
      <c r="E13" s="42" t="s">
        <v>61</v>
      </c>
      <c r="F13" s="111">
        <v>7.5</v>
      </c>
      <c r="G13" s="168">
        <v>2</v>
      </c>
      <c r="H13" s="42">
        <f t="shared" si="1"/>
        <v>1</v>
      </c>
      <c r="I13" s="177">
        <f t="shared" si="2"/>
        <v>8.5</v>
      </c>
      <c r="J13" s="177">
        <f t="shared" si="3"/>
        <v>0</v>
      </c>
      <c r="K13" s="177">
        <f t="shared" si="4"/>
        <v>0</v>
      </c>
      <c r="L13" s="177">
        <f t="shared" si="5"/>
        <v>0</v>
      </c>
      <c r="M13" s="217">
        <f t="shared" si="6"/>
        <v>0</v>
      </c>
    </row>
    <row r="14" spans="1:13" ht="13.5" customHeight="1">
      <c r="A14" s="167">
        <f t="shared" si="0"/>
        <v>11</v>
      </c>
      <c r="B14" s="39" t="s">
        <v>192</v>
      </c>
      <c r="C14" s="42" t="s">
        <v>149</v>
      </c>
      <c r="D14" s="42" t="s">
        <v>276</v>
      </c>
      <c r="E14" s="42" t="s">
        <v>61</v>
      </c>
      <c r="F14" s="43">
        <v>5</v>
      </c>
      <c r="G14" s="42">
        <v>2</v>
      </c>
      <c r="H14" s="42">
        <f t="shared" si="1"/>
        <v>1</v>
      </c>
      <c r="I14" s="48">
        <f t="shared" si="2"/>
        <v>6</v>
      </c>
      <c r="J14" s="48">
        <f t="shared" si="3"/>
        <v>0</v>
      </c>
      <c r="K14" s="48">
        <f t="shared" si="4"/>
        <v>0</v>
      </c>
      <c r="L14" s="48">
        <f t="shared" si="5"/>
        <v>0</v>
      </c>
      <c r="M14" s="52">
        <f t="shared" si="6"/>
        <v>0</v>
      </c>
    </row>
    <row r="15" spans="1:13" ht="13.5" customHeight="1">
      <c r="A15" s="29">
        <f t="shared" si="0"/>
        <v>12</v>
      </c>
      <c r="B15" s="39" t="s">
        <v>302</v>
      </c>
      <c r="C15" s="42" t="s">
        <v>156</v>
      </c>
      <c r="D15" s="42" t="s">
        <v>263</v>
      </c>
      <c r="E15" s="42" t="s">
        <v>145</v>
      </c>
      <c r="F15" s="43">
        <v>3</v>
      </c>
      <c r="G15" s="168">
        <v>4</v>
      </c>
      <c r="H15" s="42">
        <v>1</v>
      </c>
      <c r="I15" s="184">
        <f t="shared" si="2"/>
        <v>4</v>
      </c>
      <c r="J15" s="184">
        <f t="shared" si="3"/>
        <v>0</v>
      </c>
      <c r="K15" s="184">
        <f t="shared" si="4"/>
        <v>0</v>
      </c>
      <c r="L15" s="184">
        <f t="shared" si="5"/>
        <v>0</v>
      </c>
      <c r="M15" s="186">
        <f t="shared" si="6"/>
        <v>0</v>
      </c>
    </row>
    <row r="16" spans="1:13" ht="13.5" customHeight="1">
      <c r="A16" s="29">
        <f t="shared" si="0"/>
        <v>13</v>
      </c>
      <c r="B16" s="187" t="s">
        <v>339</v>
      </c>
      <c r="C16" s="188" t="s">
        <v>153</v>
      </c>
      <c r="D16" s="42" t="s">
        <v>269</v>
      </c>
      <c r="E16" s="42" t="s">
        <v>145</v>
      </c>
      <c r="F16" s="43">
        <v>2.1</v>
      </c>
      <c r="G16" s="168">
        <v>4</v>
      </c>
      <c r="H16" s="42">
        <v>1</v>
      </c>
      <c r="I16" s="184">
        <f t="shared" si="2"/>
        <v>3.1</v>
      </c>
      <c r="J16" s="184">
        <f t="shared" si="3"/>
        <v>0</v>
      </c>
      <c r="K16" s="184">
        <f t="shared" si="4"/>
        <v>0</v>
      </c>
      <c r="L16" s="184">
        <f t="shared" si="5"/>
        <v>0</v>
      </c>
      <c r="M16" s="186">
        <f t="shared" si="6"/>
        <v>0</v>
      </c>
    </row>
    <row r="17" spans="1:14" ht="13.5" customHeight="1">
      <c r="A17" s="29">
        <v>14</v>
      </c>
      <c r="B17" s="39" t="s">
        <v>322</v>
      </c>
      <c r="C17" s="42" t="s">
        <v>156</v>
      </c>
      <c r="D17" s="42" t="s">
        <v>283</v>
      </c>
      <c r="E17" s="42" t="s">
        <v>145</v>
      </c>
      <c r="F17" s="43">
        <v>2.5</v>
      </c>
      <c r="G17" s="42">
        <v>4</v>
      </c>
      <c r="H17" s="42">
        <v>1</v>
      </c>
      <c r="I17" s="48">
        <f>IF(G8&lt;=4,IF(H8&gt;=1,IF(F8&lt;=9,F8+1,10),0),IF(H8&gt;=1,IF(F8&lt;=8.5,F8+1.5,10),0))</f>
        <v>2.1</v>
      </c>
      <c r="J17" s="48" t="s">
        <v>1700</v>
      </c>
      <c r="K17" s="48">
        <f>IF(G8&lt;=4,IF(H8&gt;=3,IF(J8&lt;=9,J8+1,10),0),IF(H8&gt;=3,IF(J8&lt;=8.5,J8+1.5,10),0))</f>
        <v>0</v>
      </c>
      <c r="L17" s="48">
        <f>IF(G8&lt;=4,IF(H8&gt;=4,IF(K8&lt;=9,K8+1,10),0),IF(H8&gt;=4,IF(K8&lt;=8.5,K8+1.5,10),0))</f>
        <v>0</v>
      </c>
      <c r="M17" s="52">
        <f>IF(G8&lt;=4,IF(H8&gt;=5,IF(L8&lt;=9,L8+1,10),0),IF(H8&gt;=5,IF(L8&lt;=8.5,L8+1.5,10),0))</f>
        <v>0</v>
      </c>
      <c r="N17"/>
    </row>
    <row r="18" spans="1:13" ht="13.5" customHeight="1">
      <c r="A18" s="29">
        <v>15</v>
      </c>
      <c r="B18" s="39" t="s">
        <v>71</v>
      </c>
      <c r="C18" s="42" t="s">
        <v>144</v>
      </c>
      <c r="D18" s="42" t="s">
        <v>277</v>
      </c>
      <c r="E18" s="42" t="s">
        <v>145</v>
      </c>
      <c r="F18" s="43">
        <v>2</v>
      </c>
      <c r="G18" s="42">
        <v>3</v>
      </c>
      <c r="H18" s="42">
        <v>1</v>
      </c>
      <c r="I18" s="48">
        <f>IF(G18&lt;=4,IF(H18&gt;=1,IF(F18&lt;=9,F18+1,10),0),IF(H18&gt;=1,IF(F18&lt;=8.5,F18+1.5,10),0))</f>
        <v>3</v>
      </c>
      <c r="J18" s="48">
        <f>IF(G18&lt;=4,IF(H18&gt;=2,IF(I18&lt;=9,I18+1,10),0),IF(H18&gt;=2,IF(I18&lt;=8.5,I18+1.5,10),0))</f>
        <v>0</v>
      </c>
      <c r="K18" s="48">
        <f>IF(G18&lt;=4,IF(H18&gt;=3,IF(J18&lt;=9,J18+1,10),0),IF(H18&gt;=3,IF(J18&lt;=8.5,J18+1.5,10),0))</f>
        <v>0</v>
      </c>
      <c r="L18" s="48">
        <f>IF(G18&lt;=4,IF(H18&gt;=4,IF(K18&lt;=9,K18+1,10),0),IF(H18&gt;=4,IF(K18&lt;=8.5,K18+1.5,10),0))</f>
        <v>0</v>
      </c>
      <c r="M18" s="52">
        <f>IF(G18&lt;=4,IF(H18&gt;=5,IF(L18&lt;=9,L18+1,10),0),IF(H18&gt;=5,IF(L18&lt;=8.5,L18+1.5,10),0))</f>
        <v>0</v>
      </c>
    </row>
    <row r="19" spans="1:13" ht="12.75">
      <c r="A19" s="29">
        <v>16</v>
      </c>
      <c r="B19" s="39" t="s">
        <v>125</v>
      </c>
      <c r="C19" s="42" t="s">
        <v>144</v>
      </c>
      <c r="D19" s="42" t="s">
        <v>279</v>
      </c>
      <c r="E19" s="42" t="s">
        <v>145</v>
      </c>
      <c r="F19" s="43">
        <v>1.1</v>
      </c>
      <c r="G19" s="42">
        <v>3</v>
      </c>
      <c r="H19" s="42">
        <v>1</v>
      </c>
      <c r="I19" s="48">
        <f>IF(G19&lt;=4,IF(H19&gt;=1,IF(F19&lt;=9,F19+1,10),0),IF(H19&gt;=1,IF(F19&lt;=8.5,F19+1.5,10),0))</f>
        <v>2.1</v>
      </c>
      <c r="J19" s="48">
        <f>IF(G19&lt;=4,IF(H19&gt;=2,IF(I19&lt;=9,I19+1,10),0),IF(H19&gt;=2,IF(I19&lt;=8.5,I19+1.5,10),0))</f>
        <v>0</v>
      </c>
      <c r="K19" s="48">
        <f>IF(G19&lt;=4,IF(H19&gt;=3,IF(J19&lt;=9,J19+1,10),0),IF(H19&gt;=3,IF(J19&lt;=8.5,J19+1.5,10),0))</f>
        <v>0</v>
      </c>
      <c r="L19" s="48">
        <f>IF(G19&lt;=4,IF(H19&gt;=4,IF(K19&lt;=9,K19+1,10),0),IF(H19&gt;=4,IF(K19&lt;=8.5,K19+1.5,10),0))</f>
        <v>0</v>
      </c>
      <c r="M19" s="52">
        <f>IF(G19&lt;=4,IF(H19&gt;=5,IF(L19&lt;=9,L19+1,10),0),IF(H19&gt;=5,IF(L19&lt;=8.5,L19+1.5,10),0))</f>
        <v>0</v>
      </c>
    </row>
    <row r="20" spans="1:13" ht="12.75">
      <c r="A20" s="29">
        <f>A19+1</f>
        <v>17</v>
      </c>
      <c r="B20" s="39" t="s">
        <v>570</v>
      </c>
      <c r="C20" s="42" t="s">
        <v>167</v>
      </c>
      <c r="D20" s="42" t="s">
        <v>268</v>
      </c>
      <c r="E20" s="42" t="s">
        <v>145</v>
      </c>
      <c r="F20" s="43">
        <v>1.1</v>
      </c>
      <c r="G20" s="42">
        <v>3</v>
      </c>
      <c r="H20" s="42">
        <v>1</v>
      </c>
      <c r="I20" s="48">
        <f>IF(G20&lt;=4,IF(H20&gt;=1,IF(F20&lt;=9,F20+1,10),0),IF(H20&gt;=1,IF(F20&lt;=8.5,F20+1.5,10),0))</f>
        <v>2.1</v>
      </c>
      <c r="J20" s="48">
        <f>IF(G20&lt;=4,IF(H20&gt;=2,IF(I20&lt;=9,I20+1,10),0),IF(H20&gt;=2,IF(I20&lt;=8.5,I20+1.5,10),0))</f>
        <v>0</v>
      </c>
      <c r="K20" s="48">
        <f>IF(G20&lt;=4,IF(H20&gt;=3,IF(J20&lt;=9,J20+1,10),0),IF(H20&gt;=3,IF(J20&lt;=8.5,J20+1.5,10),0))</f>
        <v>0</v>
      </c>
      <c r="L20" s="48">
        <f>IF(G20&lt;=4,IF(H20&gt;=4,IF(K20&lt;=9,K20+1,10),0),IF(H20&gt;=4,IF(K20&lt;=8.5,K20+1.5,10),0))</f>
        <v>0</v>
      </c>
      <c r="M20" s="52">
        <f>IF(G20&lt;=4,IF(H20&gt;=5,IF(L20&lt;=9,L20+1,10),0),IF(H20&gt;=5,IF(L20&lt;=8.5,L20+1.5,10),0))</f>
        <v>0</v>
      </c>
    </row>
    <row r="21" spans="1:14" ht="12.75">
      <c r="A21" s="29">
        <v>18</v>
      </c>
      <c r="B21" s="187" t="s">
        <v>561</v>
      </c>
      <c r="C21" s="188" t="s">
        <v>159</v>
      </c>
      <c r="D21" s="42" t="s">
        <v>285</v>
      </c>
      <c r="E21" s="42" t="s">
        <v>145</v>
      </c>
      <c r="F21" s="43">
        <v>1.3</v>
      </c>
      <c r="G21" s="168">
        <v>3</v>
      </c>
      <c r="H21" s="42">
        <v>1</v>
      </c>
      <c r="I21" s="184">
        <f>IF(G21&lt;=4,IF(H21&gt;=1,IF(F21&lt;=9,F21+1,10),0),IF(H21&gt;=1,IF(F21&lt;=8.5,F21+1.5,10),0))</f>
        <v>2.3</v>
      </c>
      <c r="J21" s="48">
        <f>IF(G21&lt;=4,IF(H21&gt;=2,IF(I21&lt;=9,I21+1,10),0),IF(H21&gt;=2,IF(I21&lt;=8.5,I21+1.5,10),0))</f>
        <v>0</v>
      </c>
      <c r="K21" s="48">
        <f>IF(G21&lt;=4,IF(H21&gt;=3,IF(J21&lt;=9,J21+1,10),0),IF(H21&gt;=3,IF(J21&lt;=8.5,J21+1.5,10),0))</f>
        <v>0</v>
      </c>
      <c r="L21" s="48">
        <f>IF(G21&lt;=4,IF(H21&gt;=4,IF(K21&lt;=9,K21+1,10),0),IF(H21&gt;=4,IF(K21&lt;=8.5,K21+1.5,10),0))</f>
        <v>0</v>
      </c>
      <c r="M21" s="52">
        <f>IF(G21&lt;=4,IF(H21&gt;=5,IF(L21&lt;=9,L21+1,10),0),IF(H21&gt;=5,IF(L21&lt;=8.5,L21+1.5,10),0))</f>
        <v>0</v>
      </c>
      <c r="N21"/>
    </row>
    <row r="22" spans="1:13" ht="13.5" customHeight="1">
      <c r="A22" s="70">
        <v>19</v>
      </c>
      <c r="B22" s="175" t="s">
        <v>413</v>
      </c>
      <c r="C22" s="168" t="s">
        <v>167</v>
      </c>
      <c r="D22" s="168" t="s">
        <v>269</v>
      </c>
      <c r="E22" s="42" t="s">
        <v>145</v>
      </c>
      <c r="F22" s="176">
        <v>0.4</v>
      </c>
      <c r="G22" s="168">
        <v>2</v>
      </c>
      <c r="H22" s="168">
        <f>IF(G22="","",G22-1)</f>
        <v>1</v>
      </c>
      <c r="I22" s="177">
        <f>IF(G22="","",IF(G22&lt;=4,IF(H22&gt;=1,IF(F22&lt;=9,F22+1,10),0),IF(H22&gt;=1,IF(F22&lt;=8.5,F22+1.5,10),0)))</f>
        <v>1.4</v>
      </c>
      <c r="J22" s="177">
        <f>IF(G22="","",IF(G22&lt;=4,IF(H22&gt;=2,IF(I22&lt;=9,I22+1,10),0),IF(H22&gt;=2,IF(I22&lt;=8.5,I22+1.5,10),0)))</f>
        <v>0</v>
      </c>
      <c r="K22" s="177">
        <f>IF(G22="","",IF(G22&lt;=4,IF(H22&gt;=3,IF(J22&lt;=9,J22+1,10),0),IF(H22&gt;=3,IF(J22&lt;=8.5,J22+1.5,10),0)))</f>
        <v>0</v>
      </c>
      <c r="L22" s="177">
        <f>IF(G22="","",IF(G22&lt;=4,IF(H22&gt;=4,IF(K22&lt;=9,K22+1,10),0),IF(H22&gt;=4,IF(K22&lt;=8.5,K22+1.5,10),0)))</f>
        <v>0</v>
      </c>
      <c r="M22" s="217">
        <f>IF(G22="","",IF(G22&lt;=4,IF(H22&gt;=5,IF(L22&lt;=9,L22+1,10),0),IF(H22&gt;=5,IF(L22&lt;=8.5,L22+1.5,10),0)))</f>
        <v>0</v>
      </c>
    </row>
    <row r="23" spans="1:13" ht="13.5" customHeight="1">
      <c r="A23" s="70">
        <f>A22+1</f>
        <v>20</v>
      </c>
      <c r="B23" s="175" t="s">
        <v>428</v>
      </c>
      <c r="C23" s="168" t="s">
        <v>146</v>
      </c>
      <c r="D23" s="168" t="s">
        <v>276</v>
      </c>
      <c r="E23" s="42" t="s">
        <v>145</v>
      </c>
      <c r="F23" s="176">
        <v>0.3</v>
      </c>
      <c r="G23" s="168">
        <v>2</v>
      </c>
      <c r="H23" s="168">
        <f>IF(G23="","",G23-1)</f>
        <v>1</v>
      </c>
      <c r="I23" s="177">
        <f>IF(G23="","",IF(G23&lt;=4,IF(H23&gt;=1,IF(F23&lt;=9,F23+1,10),0),IF(H23&gt;=1,IF(F23&lt;=8.5,F23+1.5,10),0)))</f>
        <v>1.3</v>
      </c>
      <c r="J23" s="177">
        <f>IF(G23="","",IF(G23&lt;=4,IF(H23&gt;=2,IF(I23&lt;=9,I23+1,10),0),IF(H23&gt;=2,IF(I23&lt;=8.5,I23+1.5,10),0)))</f>
        <v>0</v>
      </c>
      <c r="K23" s="177">
        <f>IF(G23="","",IF(G23&lt;=4,IF(H23&gt;=3,IF(J23&lt;=9,J23+1,10),0),IF(H23&gt;=3,IF(J23&lt;=8.5,J23+1.5,10),0)))</f>
        <v>0</v>
      </c>
      <c r="L23" s="177">
        <f>IF(G23="","",IF(G23&lt;=4,IF(H23&gt;=4,IF(K23&lt;=9,K23+1,10),0),IF(H23&gt;=4,IF(K23&lt;=8.5,K23+1.5,10),0)))</f>
        <v>0</v>
      </c>
      <c r="M23" s="217">
        <f>IF(G23="","",IF(G23&lt;=4,IF(H23&gt;=5,IF(L23&lt;=9,L23+1,10),0),IF(H23&gt;=5,IF(L23&lt;=8.5,L23+1.5,10),0)))</f>
        <v>0</v>
      </c>
    </row>
    <row r="24" spans="1:13" ht="13.5" customHeight="1">
      <c r="A24" s="29">
        <f>A23+1</f>
        <v>21</v>
      </c>
      <c r="B24" s="187" t="s">
        <v>175</v>
      </c>
      <c r="C24" s="188" t="s">
        <v>155</v>
      </c>
      <c r="D24" s="219" t="s">
        <v>289</v>
      </c>
      <c r="E24" s="42" t="s">
        <v>145</v>
      </c>
      <c r="F24" s="111">
        <v>10</v>
      </c>
      <c r="G24" s="168">
        <v>3</v>
      </c>
      <c r="H24" s="42">
        <v>0</v>
      </c>
      <c r="I24" s="177">
        <f>IF(G24&lt;=4,IF(H24&gt;=1,IF(F24&lt;=9,F24+1,10),0),IF(H24&gt;=1,IF(F24&lt;=8.5,F24+1.5,10),0))</f>
        <v>0</v>
      </c>
      <c r="J24" s="177">
        <f>IF(G24&lt;=4,IF(H24&gt;=2,IF(I24&lt;=9,I24+1,10),0),IF(H24&gt;=2,IF(I24&lt;=8.5,I24+1.5,10),0))</f>
        <v>0</v>
      </c>
      <c r="K24" s="177">
        <f>IF(G24&lt;=4,IF(H24&gt;=3,IF(J24&lt;=9,J24+1,10),0),IF(H24&gt;=3,IF(J24&lt;=8.5,J24+1.5,10),0))</f>
        <v>0</v>
      </c>
      <c r="L24" s="177">
        <f>IF(G24&lt;=4,IF(H24&gt;=4,IF(K24&lt;=9,K24+1,10),0),IF(H24&gt;=4,IF(K24&lt;=8.5,K24+1.5,10),0))</f>
        <v>0</v>
      </c>
      <c r="M24" s="217">
        <f>IF(G24&lt;=4,IF(H24&gt;=5,IF(L24&lt;=9,L24+1,10),0),IF(H24&gt;=5,IF(L24&lt;=8.5,L24+1.5,10),0))</f>
        <v>0</v>
      </c>
    </row>
    <row r="25" spans="1:13" ht="12.75">
      <c r="A25" s="29">
        <v>22</v>
      </c>
      <c r="B25" s="187" t="s">
        <v>45</v>
      </c>
      <c r="C25" s="188" t="s">
        <v>146</v>
      </c>
      <c r="D25" s="42" t="s">
        <v>278</v>
      </c>
      <c r="E25" s="42" t="s">
        <v>145</v>
      </c>
      <c r="F25" s="43">
        <v>3</v>
      </c>
      <c r="G25" s="168">
        <v>3</v>
      </c>
      <c r="H25" s="42">
        <v>0</v>
      </c>
      <c r="I25" s="48">
        <f>IF(G25&lt;=4,IF(H25&gt;=1,IF(F25&lt;=9,F25+1,10),0),IF(H25&gt;=1,IF(F25&lt;=8.5,F25+1.5,10),0))</f>
        <v>0</v>
      </c>
      <c r="J25" s="48">
        <f>IF(G25&lt;=4,IF(H25&gt;=2,IF(I25&lt;=9,I25+1,10),0),IF(H25&gt;=2,IF(I25&lt;=8.5,I25+1.5,10),0))</f>
        <v>0</v>
      </c>
      <c r="K25" s="48">
        <f>IF(G25&lt;=4,IF(H25&gt;=3,IF(J25&lt;=9,J25+1,10),0),IF(H25&gt;=3,IF(J25&lt;=8.5,J25+1.5,10),0))</f>
        <v>0</v>
      </c>
      <c r="L25" s="48">
        <f>IF(G25&lt;=4,IF(H25&gt;=4,IF(K25&lt;=9,K25+1,10),0),IF(H25&gt;=4,IF(K25&lt;=8.5,K25+1.5,10),0))</f>
        <v>0</v>
      </c>
      <c r="M25" s="52">
        <f>IF(G25&lt;=4,IF(H25&gt;=5,IF(L25&lt;=9,L25+1,10),0),IF(H25&gt;=5,IF(L25&lt;=8.5,L25+1.5,10),0))</f>
        <v>0</v>
      </c>
    </row>
    <row r="26" spans="1:13" ht="13.5" customHeight="1">
      <c r="A26" s="504">
        <v>23</v>
      </c>
      <c r="B26" s="99" t="s">
        <v>599</v>
      </c>
      <c r="C26" s="97" t="s">
        <v>167</v>
      </c>
      <c r="D26" s="97" t="s">
        <v>277</v>
      </c>
      <c r="E26" s="97" t="s">
        <v>145</v>
      </c>
      <c r="F26" s="98">
        <v>1.1</v>
      </c>
      <c r="G26" s="97">
        <v>2</v>
      </c>
      <c r="H26" s="97">
        <v>0</v>
      </c>
      <c r="I26" s="379">
        <f>IF(G26&lt;=4,IF(H26&gt;=1,IF(F26&lt;=9,F26+1,10),0),IF(H26&gt;=1,IF(F26&lt;=8.5,F26+1.5,10),0))</f>
        <v>0</v>
      </c>
      <c r="J26" s="379">
        <f>IF(G26&lt;=4,IF(H26&gt;=2,IF(I26&lt;=9,I26+1,10),0),IF(H26&gt;=2,IF(I26&lt;=8.5,I26+1.5,10),0))</f>
        <v>0</v>
      </c>
      <c r="K26" s="379">
        <f>IF(G26&lt;=4,IF(H26&gt;=3,IF(J26&lt;=9,J26+1,10),0),IF(H26&gt;=3,IF(J26&lt;=8.5,J26+1.5,10),0))</f>
        <v>0</v>
      </c>
      <c r="L26" s="379">
        <f>IF(G26&lt;=4,IF(H26&gt;=4,IF(K26&lt;=9,K26+1,10),0),IF(H26&gt;=4,IF(K26&lt;=8.5,K26+1.5,10),0))</f>
        <v>0</v>
      </c>
      <c r="M26" s="380">
        <f>IF(G26&lt;=4,IF(H26&gt;=5,IF(L26&lt;=9,L26+1,10),0),IF(H26&gt;=5,IF(L26&lt;=8.5,L26+1.5,10),0))</f>
        <v>0</v>
      </c>
    </row>
    <row r="27" spans="1:13" ht="13.5" customHeight="1" thickBot="1">
      <c r="A27" s="535">
        <v>24</v>
      </c>
      <c r="B27" s="90" t="s">
        <v>600</v>
      </c>
      <c r="C27" s="91" t="s">
        <v>153</v>
      </c>
      <c r="D27" s="91" t="s">
        <v>263</v>
      </c>
      <c r="E27" s="91" t="s">
        <v>145</v>
      </c>
      <c r="F27" s="95">
        <v>1.1</v>
      </c>
      <c r="G27" s="91">
        <v>2</v>
      </c>
      <c r="H27" s="91">
        <v>0</v>
      </c>
      <c r="I27" s="179">
        <f>IF(G27&lt;=4,IF(H27&gt;=1,IF(F27&lt;=9,F27+1,10),0),IF(H27&gt;=1,IF(F27&lt;=8.5,F27+1.5,10),0))</f>
        <v>0</v>
      </c>
      <c r="J27" s="179">
        <f>IF(G27&lt;=4,IF(H27&gt;=2,IF(I27&lt;=9,I27+1,10),0),IF(H27&gt;=2,IF(I27&lt;=8.5,I27+1.5,10),0))</f>
        <v>0</v>
      </c>
      <c r="K27" s="179">
        <f>IF(G27&lt;=4,IF(H27&gt;=3,IF(J27&lt;=9,J27+1,10),0),IF(H27&gt;=3,IF(J27&lt;=8.5,J27+1.5,10),0))</f>
        <v>0</v>
      </c>
      <c r="L27" s="179">
        <f>IF(G27&lt;=4,IF(H27&gt;=4,IF(K27&lt;=9,K27+1,10),0),IF(H27&gt;=4,IF(K27&lt;=8.5,K27+1.5,10),0))</f>
        <v>0</v>
      </c>
      <c r="M27" s="361">
        <f>IF(G27&lt;=4,IF(H27&gt;=5,IF(L27&lt;=9,L27+1,10),0),IF(H27&gt;=5,IF(L27&lt;=8.5,L27+1.5,10),0))</f>
        <v>0</v>
      </c>
    </row>
    <row r="28" spans="1:13" ht="12.75">
      <c r="A28" s="281">
        <f>A27+1</f>
        <v>25</v>
      </c>
      <c r="B28" s="282" t="s">
        <v>755</v>
      </c>
      <c r="C28" s="283" t="s">
        <v>151</v>
      </c>
      <c r="D28" s="283" t="s">
        <v>678</v>
      </c>
      <c r="E28" s="283" t="s">
        <v>657</v>
      </c>
      <c r="F28" s="335">
        <v>0.4</v>
      </c>
      <c r="G28" s="284"/>
      <c r="H28" s="283" t="s">
        <v>991</v>
      </c>
      <c r="I28" s="273"/>
      <c r="J28" s="273"/>
      <c r="K28" s="273"/>
      <c r="L28" s="273"/>
      <c r="M28" s="274"/>
    </row>
    <row r="29" spans="1:13" ht="12.75">
      <c r="A29" s="275">
        <f>A28+1</f>
        <v>26</v>
      </c>
      <c r="B29" s="276" t="s">
        <v>756</v>
      </c>
      <c r="C29" s="277" t="s">
        <v>155</v>
      </c>
      <c r="D29" s="277" t="s">
        <v>678</v>
      </c>
      <c r="E29" s="277" t="s">
        <v>657</v>
      </c>
      <c r="F29" s="333">
        <v>0.2</v>
      </c>
      <c r="G29" s="278"/>
      <c r="H29" s="277" t="s">
        <v>991</v>
      </c>
      <c r="I29" s="279"/>
      <c r="J29" s="279"/>
      <c r="K29" s="279"/>
      <c r="L29" s="279"/>
      <c r="M29" s="280"/>
    </row>
    <row r="30" spans="1:13" ht="12.75" customHeight="1" thickBot="1">
      <c r="A30" s="285">
        <f>A29+1</f>
        <v>27</v>
      </c>
      <c r="B30" s="286" t="s">
        <v>757</v>
      </c>
      <c r="C30" s="287" t="s">
        <v>156</v>
      </c>
      <c r="D30" s="287" t="s">
        <v>268</v>
      </c>
      <c r="E30" s="287" t="s">
        <v>657</v>
      </c>
      <c r="F30" s="289">
        <v>0.1</v>
      </c>
      <c r="G30" s="288"/>
      <c r="H30" s="287" t="s">
        <v>991</v>
      </c>
      <c r="I30" s="294"/>
      <c r="J30" s="294"/>
      <c r="K30" s="294"/>
      <c r="L30" s="294"/>
      <c r="M30" s="295"/>
    </row>
    <row r="31" spans="1:13" ht="12.75">
      <c r="A31" s="490">
        <f>A30+1</f>
        <v>28</v>
      </c>
      <c r="B31" s="530" t="s">
        <v>225</v>
      </c>
      <c r="C31" s="531" t="s">
        <v>144</v>
      </c>
      <c r="D31" s="531" t="s">
        <v>19</v>
      </c>
      <c r="E31" s="531" t="s">
        <v>61</v>
      </c>
      <c r="F31" s="473">
        <v>7.5</v>
      </c>
      <c r="G31" s="414"/>
      <c r="H31" s="427"/>
      <c r="I31" s="427"/>
      <c r="J31" s="427"/>
      <c r="K31" s="427"/>
      <c r="L31" s="427"/>
      <c r="M31" s="428"/>
    </row>
    <row r="32" spans="1:13" ht="12.75">
      <c r="A32" s="489">
        <f>A31+1</f>
        <v>29</v>
      </c>
      <c r="B32" s="528" t="s">
        <v>190</v>
      </c>
      <c r="C32" s="529" t="s">
        <v>157</v>
      </c>
      <c r="D32" s="529" t="s">
        <v>652</v>
      </c>
      <c r="E32" s="529" t="s">
        <v>61</v>
      </c>
      <c r="F32" s="472">
        <v>5</v>
      </c>
      <c r="G32" s="417"/>
      <c r="H32" s="419"/>
      <c r="I32" s="419"/>
      <c r="J32" s="419"/>
      <c r="K32" s="419"/>
      <c r="L32" s="419"/>
      <c r="M32" s="420"/>
    </row>
    <row r="33" spans="1:14" ht="12.75">
      <c r="A33" s="320">
        <v>30</v>
      </c>
      <c r="B33" s="416" t="s">
        <v>1323</v>
      </c>
      <c r="C33" s="138" t="s">
        <v>1324</v>
      </c>
      <c r="D33" s="138" t="s">
        <v>653</v>
      </c>
      <c r="E33" s="138" t="s">
        <v>61</v>
      </c>
      <c r="F33" s="472">
        <v>2</v>
      </c>
      <c r="G33" s="417"/>
      <c r="H33" s="419"/>
      <c r="I33" s="419"/>
      <c r="J33" s="419"/>
      <c r="K33" s="419"/>
      <c r="L33" s="419"/>
      <c r="M33" s="420"/>
      <c r="N33"/>
    </row>
    <row r="34" spans="1:14" ht="12.75">
      <c r="A34" s="320">
        <v>31</v>
      </c>
      <c r="B34" s="416" t="s">
        <v>1353</v>
      </c>
      <c r="C34" s="138" t="s">
        <v>167</v>
      </c>
      <c r="D34" s="138" t="s">
        <v>675</v>
      </c>
      <c r="E34" s="138" t="s">
        <v>61</v>
      </c>
      <c r="F34" s="472">
        <v>1</v>
      </c>
      <c r="G34" s="417"/>
      <c r="H34" s="419"/>
      <c r="I34" s="419"/>
      <c r="J34" s="419"/>
      <c r="K34" s="419"/>
      <c r="L34" s="419"/>
      <c r="M34" s="420"/>
      <c r="N34"/>
    </row>
    <row r="35" spans="1:14" ht="12.75">
      <c r="A35" s="320">
        <v>32</v>
      </c>
      <c r="B35" s="416" t="s">
        <v>1370</v>
      </c>
      <c r="C35" s="138" t="s">
        <v>149</v>
      </c>
      <c r="D35" s="138" t="s">
        <v>268</v>
      </c>
      <c r="E35" s="138" t="s">
        <v>61</v>
      </c>
      <c r="F35" s="472">
        <v>1</v>
      </c>
      <c r="G35" s="417"/>
      <c r="H35" s="419"/>
      <c r="I35" s="419"/>
      <c r="J35" s="419"/>
      <c r="K35" s="419"/>
      <c r="L35" s="419"/>
      <c r="M35" s="420"/>
      <c r="N35"/>
    </row>
    <row r="36" spans="1:13" ht="12.75">
      <c r="A36" s="489">
        <v>33</v>
      </c>
      <c r="B36" s="528" t="s">
        <v>1617</v>
      </c>
      <c r="C36" s="529" t="s">
        <v>146</v>
      </c>
      <c r="D36" s="529" t="s">
        <v>656</v>
      </c>
      <c r="E36" s="529" t="s">
        <v>61</v>
      </c>
      <c r="F36" s="472">
        <v>0.5</v>
      </c>
      <c r="G36" s="417"/>
      <c r="H36" s="419"/>
      <c r="I36" s="419"/>
      <c r="J36" s="419"/>
      <c r="K36" s="419"/>
      <c r="L36" s="419"/>
      <c r="M36" s="420"/>
    </row>
    <row r="37" spans="1:13" ht="12.75">
      <c r="A37" s="489">
        <v>34</v>
      </c>
      <c r="B37" s="528" t="s">
        <v>1619</v>
      </c>
      <c r="C37" s="529" t="s">
        <v>156</v>
      </c>
      <c r="D37" s="529" t="s">
        <v>269</v>
      </c>
      <c r="E37" s="529" t="s">
        <v>61</v>
      </c>
      <c r="F37" s="472">
        <v>0.5</v>
      </c>
      <c r="G37" s="417"/>
      <c r="H37" s="419"/>
      <c r="I37" s="419"/>
      <c r="J37" s="419"/>
      <c r="K37" s="419"/>
      <c r="L37" s="419"/>
      <c r="M37" s="420"/>
    </row>
    <row r="38" spans="1:13" ht="12.75">
      <c r="A38" s="489">
        <v>35</v>
      </c>
      <c r="B38" s="528" t="s">
        <v>1620</v>
      </c>
      <c r="C38" s="529" t="s">
        <v>156</v>
      </c>
      <c r="D38" s="529" t="s">
        <v>22</v>
      </c>
      <c r="E38" s="529" t="s">
        <v>61</v>
      </c>
      <c r="F38" s="472">
        <v>0.5</v>
      </c>
      <c r="G38" s="417"/>
      <c r="H38" s="419"/>
      <c r="I38" s="419"/>
      <c r="J38" s="419"/>
      <c r="K38" s="419"/>
      <c r="L38" s="419"/>
      <c r="M38" s="420"/>
    </row>
    <row r="39" spans="1:13" ht="12.75">
      <c r="A39" s="489">
        <v>36</v>
      </c>
      <c r="B39" s="528" t="s">
        <v>1621</v>
      </c>
      <c r="C39" s="529" t="s">
        <v>1622</v>
      </c>
      <c r="D39" s="529" t="s">
        <v>682</v>
      </c>
      <c r="E39" s="529" t="s">
        <v>61</v>
      </c>
      <c r="F39" s="472">
        <v>0.5</v>
      </c>
      <c r="G39" s="417"/>
      <c r="H39" s="419"/>
      <c r="I39" s="419"/>
      <c r="J39" s="419"/>
      <c r="K39" s="419"/>
      <c r="L39" s="419"/>
      <c r="M39" s="420"/>
    </row>
    <row r="40" spans="1:13" ht="12.75">
      <c r="A40" s="489">
        <v>37</v>
      </c>
      <c r="B40" s="528" t="s">
        <v>1623</v>
      </c>
      <c r="C40" s="529" t="s">
        <v>144</v>
      </c>
      <c r="D40" s="529" t="s">
        <v>298</v>
      </c>
      <c r="E40" s="529" t="s">
        <v>61</v>
      </c>
      <c r="F40" s="472">
        <v>0.5</v>
      </c>
      <c r="G40" s="417"/>
      <c r="H40" s="419"/>
      <c r="I40" s="419"/>
      <c r="J40" s="419"/>
      <c r="K40" s="419"/>
      <c r="L40" s="419"/>
      <c r="M40" s="420"/>
    </row>
    <row r="41" spans="1:13" ht="12.75">
      <c r="A41" s="489">
        <v>38</v>
      </c>
      <c r="B41" s="528" t="s">
        <v>1624</v>
      </c>
      <c r="C41" s="529" t="s">
        <v>161</v>
      </c>
      <c r="D41" s="529" t="s">
        <v>62</v>
      </c>
      <c r="E41" s="529" t="s">
        <v>61</v>
      </c>
      <c r="F41" s="472">
        <v>0.5</v>
      </c>
      <c r="G41" s="417"/>
      <c r="H41" s="419"/>
      <c r="I41" s="419"/>
      <c r="J41" s="419"/>
      <c r="K41" s="419"/>
      <c r="L41" s="419"/>
      <c r="M41" s="420"/>
    </row>
    <row r="42" spans="1:13" ht="12.75">
      <c r="A42" s="489">
        <v>39</v>
      </c>
      <c r="B42" s="528" t="s">
        <v>1467</v>
      </c>
      <c r="C42" s="529" t="s">
        <v>165</v>
      </c>
      <c r="D42" s="529" t="s">
        <v>269</v>
      </c>
      <c r="E42" s="529" t="s">
        <v>61</v>
      </c>
      <c r="F42" s="472">
        <v>0.3</v>
      </c>
      <c r="G42" s="417"/>
      <c r="H42" s="419"/>
      <c r="I42" s="419"/>
      <c r="J42" s="419"/>
      <c r="K42" s="419"/>
      <c r="L42" s="419"/>
      <c r="M42" s="420"/>
    </row>
    <row r="43" spans="1:13" ht="12.75">
      <c r="A43" s="489">
        <v>40</v>
      </c>
      <c r="B43" s="528" t="s">
        <v>1614</v>
      </c>
      <c r="C43" s="529" t="s">
        <v>152</v>
      </c>
      <c r="D43" s="529" t="s">
        <v>655</v>
      </c>
      <c r="E43" s="529" t="s">
        <v>61</v>
      </c>
      <c r="F43" s="472">
        <v>0.3</v>
      </c>
      <c r="G43" s="417"/>
      <c r="H43" s="419"/>
      <c r="I43" s="419"/>
      <c r="J43" s="419"/>
      <c r="K43" s="419"/>
      <c r="L43" s="419"/>
      <c r="M43" s="420"/>
    </row>
    <row r="44" spans="1:14" ht="12.75">
      <c r="A44" s="320">
        <v>41</v>
      </c>
      <c r="B44" s="416" t="s">
        <v>1541</v>
      </c>
      <c r="C44" s="138" t="s">
        <v>150</v>
      </c>
      <c r="D44" s="138" t="s">
        <v>637</v>
      </c>
      <c r="E44" s="138" t="s">
        <v>61</v>
      </c>
      <c r="F44" s="472">
        <v>0.1</v>
      </c>
      <c r="G44" s="417"/>
      <c r="H44" s="419"/>
      <c r="I44" s="419"/>
      <c r="J44" s="419"/>
      <c r="K44" s="419"/>
      <c r="L44" s="419"/>
      <c r="M44" s="420"/>
      <c r="N44"/>
    </row>
    <row r="45" spans="1:13" ht="12.75">
      <c r="A45" s="489">
        <v>42</v>
      </c>
      <c r="B45" s="528" t="s">
        <v>1558</v>
      </c>
      <c r="C45" s="529" t="s">
        <v>156</v>
      </c>
      <c r="D45" s="529" t="s">
        <v>282</v>
      </c>
      <c r="E45" s="529" t="s">
        <v>61</v>
      </c>
      <c r="F45" s="472">
        <v>0.1</v>
      </c>
      <c r="G45" s="417"/>
      <c r="H45" s="419"/>
      <c r="I45" s="419"/>
      <c r="J45" s="419"/>
      <c r="K45" s="419"/>
      <c r="L45" s="419"/>
      <c r="M45" s="420"/>
    </row>
    <row r="46" spans="1:13" ht="12.75">
      <c r="A46" s="489">
        <v>43</v>
      </c>
      <c r="B46" s="528" t="s">
        <v>1559</v>
      </c>
      <c r="C46" s="529" t="s">
        <v>146</v>
      </c>
      <c r="D46" s="529" t="s">
        <v>279</v>
      </c>
      <c r="E46" s="529" t="s">
        <v>61</v>
      </c>
      <c r="F46" s="472">
        <v>0.1</v>
      </c>
      <c r="G46" s="417"/>
      <c r="H46" s="419"/>
      <c r="I46" s="419"/>
      <c r="J46" s="419"/>
      <c r="K46" s="419"/>
      <c r="L46" s="419"/>
      <c r="M46" s="420"/>
    </row>
    <row r="47" spans="1:13" ht="12.75">
      <c r="A47" s="489">
        <v>44</v>
      </c>
      <c r="B47" s="528" t="s">
        <v>1561</v>
      </c>
      <c r="C47" s="529" t="s">
        <v>150</v>
      </c>
      <c r="D47" s="529" t="s">
        <v>662</v>
      </c>
      <c r="E47" s="529" t="s">
        <v>61</v>
      </c>
      <c r="F47" s="472">
        <v>0.1</v>
      </c>
      <c r="G47" s="417"/>
      <c r="H47" s="419"/>
      <c r="I47" s="419"/>
      <c r="J47" s="419"/>
      <c r="K47" s="419"/>
      <c r="L47" s="419"/>
      <c r="M47" s="420"/>
    </row>
    <row r="48" spans="1:13" ht="12.75">
      <c r="A48" s="489">
        <v>45</v>
      </c>
      <c r="B48" s="528" t="s">
        <v>1608</v>
      </c>
      <c r="C48" s="529" t="s">
        <v>144</v>
      </c>
      <c r="D48" s="529" t="s">
        <v>678</v>
      </c>
      <c r="E48" s="529" t="s">
        <v>61</v>
      </c>
      <c r="F48" s="472">
        <v>0.1</v>
      </c>
      <c r="G48" s="417"/>
      <c r="H48" s="419"/>
      <c r="I48" s="419"/>
      <c r="J48" s="419"/>
      <c r="K48" s="419"/>
      <c r="L48" s="419"/>
      <c r="M48" s="420"/>
    </row>
    <row r="49" spans="1:13" ht="12.75">
      <c r="A49" s="489">
        <f>A48+1</f>
        <v>46</v>
      </c>
      <c r="B49" s="528" t="s">
        <v>1609</v>
      </c>
      <c r="C49" s="529" t="s">
        <v>144</v>
      </c>
      <c r="D49" s="529" t="s">
        <v>292</v>
      </c>
      <c r="E49" s="529" t="s">
        <v>61</v>
      </c>
      <c r="F49" s="472">
        <v>0.1</v>
      </c>
      <c r="G49" s="417"/>
      <c r="H49" s="419"/>
      <c r="I49" s="419"/>
      <c r="J49" s="419"/>
      <c r="K49" s="419"/>
      <c r="L49" s="419"/>
      <c r="M49" s="420"/>
    </row>
    <row r="50" spans="1:13" ht="12.75">
      <c r="A50" s="489">
        <v>47</v>
      </c>
      <c r="B50" s="528" t="s">
        <v>1610</v>
      </c>
      <c r="C50" s="529" t="s">
        <v>1271</v>
      </c>
      <c r="D50" s="529" t="s">
        <v>652</v>
      </c>
      <c r="E50" s="529" t="s">
        <v>61</v>
      </c>
      <c r="F50" s="472">
        <v>0.1</v>
      </c>
      <c r="G50" s="417"/>
      <c r="H50" s="419"/>
      <c r="I50" s="419"/>
      <c r="J50" s="419"/>
      <c r="K50" s="419"/>
      <c r="L50" s="419"/>
      <c r="M50" s="420"/>
    </row>
    <row r="51" spans="1:13" ht="12.75">
      <c r="A51" s="489">
        <v>48</v>
      </c>
      <c r="B51" s="528" t="s">
        <v>1611</v>
      </c>
      <c r="C51" s="529" t="s">
        <v>154</v>
      </c>
      <c r="D51" s="529" t="s">
        <v>678</v>
      </c>
      <c r="E51" s="529" t="s">
        <v>61</v>
      </c>
      <c r="F51" s="472">
        <v>0.1</v>
      </c>
      <c r="G51" s="417"/>
      <c r="H51" s="419"/>
      <c r="I51" s="419"/>
      <c r="J51" s="419"/>
      <c r="K51" s="419"/>
      <c r="L51" s="419"/>
      <c r="M51" s="420"/>
    </row>
    <row r="52" spans="1:13" ht="12.75">
      <c r="A52" s="489">
        <v>49</v>
      </c>
      <c r="B52" s="528" t="s">
        <v>1612</v>
      </c>
      <c r="C52" s="529" t="s">
        <v>167</v>
      </c>
      <c r="D52" s="529" t="s">
        <v>269</v>
      </c>
      <c r="E52" s="529" t="s">
        <v>61</v>
      </c>
      <c r="F52" s="472">
        <v>0.1</v>
      </c>
      <c r="G52" s="417"/>
      <c r="H52" s="419"/>
      <c r="I52" s="419"/>
      <c r="J52" s="419"/>
      <c r="K52" s="419"/>
      <c r="L52" s="419"/>
      <c r="M52" s="420"/>
    </row>
    <row r="53" spans="1:13" ht="13.5" thickBot="1">
      <c r="A53" s="489">
        <v>50</v>
      </c>
      <c r="B53" s="528" t="s">
        <v>1613</v>
      </c>
      <c r="C53" s="529" t="s">
        <v>162</v>
      </c>
      <c r="D53" s="529" t="s">
        <v>633</v>
      </c>
      <c r="E53" s="529" t="s">
        <v>61</v>
      </c>
      <c r="F53" s="472">
        <v>0.1</v>
      </c>
      <c r="G53" s="417"/>
      <c r="H53" s="419"/>
      <c r="I53" s="419"/>
      <c r="J53" s="419"/>
      <c r="K53" s="419"/>
      <c r="L53" s="419"/>
      <c r="M53" s="420"/>
    </row>
    <row r="54" spans="1:13" ht="12.75" customHeight="1" thickBot="1">
      <c r="A54" s="10"/>
      <c r="B54" s="532" t="s">
        <v>50</v>
      </c>
      <c r="C54" s="66"/>
      <c r="D54" s="66"/>
      <c r="E54" s="66"/>
      <c r="F54" s="533">
        <f>SUM(F4:F53)</f>
        <v>71.64999999999995</v>
      </c>
      <c r="G54" s="66"/>
      <c r="H54" s="66"/>
      <c r="I54" s="533">
        <f>SUM(I4:I53)</f>
        <v>54.24999999999999</v>
      </c>
      <c r="J54" s="533">
        <f>SUM(J4:J53)</f>
        <v>28.35</v>
      </c>
      <c r="K54" s="533">
        <f>SUM(K4:K53)</f>
        <v>10.35</v>
      </c>
      <c r="L54" s="533">
        <f>SUM(L4:L53)</f>
        <v>13.35</v>
      </c>
      <c r="M54" s="534">
        <f>SUM(M4:M53)</f>
        <v>0</v>
      </c>
    </row>
    <row r="55" spans="1:13" ht="12.75" customHeight="1" thickBot="1">
      <c r="A55" s="80"/>
      <c r="B55" s="169" t="s">
        <v>990</v>
      </c>
      <c r="C55" s="170"/>
      <c r="D55" s="170"/>
      <c r="E55" s="170"/>
      <c r="F55" s="259">
        <v>6</v>
      </c>
      <c r="G55" s="170"/>
      <c r="H55" s="170"/>
      <c r="I55" s="148"/>
      <c r="J55" s="148"/>
      <c r="K55" s="148"/>
      <c r="L55" s="148"/>
      <c r="M55" s="171"/>
    </row>
    <row r="56" spans="1:13" ht="13.5" thickBot="1">
      <c r="A56" s="23"/>
      <c r="B56" s="62" t="s">
        <v>49</v>
      </c>
      <c r="C56" s="63"/>
      <c r="D56" s="63"/>
      <c r="E56" s="63"/>
      <c r="F56" s="13">
        <f>83-SUM(F54:F55)</f>
        <v>5.350000000000051</v>
      </c>
      <c r="G56" s="63"/>
      <c r="H56" s="63"/>
      <c r="I56" s="64"/>
      <c r="J56" s="64"/>
      <c r="K56" s="64"/>
      <c r="L56" s="64"/>
      <c r="M56" s="65"/>
    </row>
    <row r="57" ht="12.75">
      <c r="F57" s="46"/>
    </row>
    <row r="58" ht="12.75">
      <c r="F58" s="46"/>
    </row>
    <row r="59" spans="2:13" s="69" customFormat="1" ht="13.5" customHeight="1" thickBot="1">
      <c r="B59" s="15" t="s">
        <v>1267</v>
      </c>
      <c r="C59" s="8"/>
      <c r="D59" s="8"/>
      <c r="E59" s="15"/>
      <c r="F59" s="7"/>
      <c r="G59" s="8"/>
      <c r="H59" s="8"/>
      <c r="I59" s="8"/>
      <c r="J59" s="8"/>
      <c r="K59" s="8"/>
      <c r="L59" s="8"/>
      <c r="M59" s="8"/>
    </row>
    <row r="60" spans="2:17" ht="13.5" customHeight="1">
      <c r="B60" s="551" t="s">
        <v>1199</v>
      </c>
      <c r="C60" s="569" t="s">
        <v>155</v>
      </c>
      <c r="D60" s="569" t="s">
        <v>298</v>
      </c>
      <c r="E60" s="569" t="s">
        <v>1266</v>
      </c>
      <c r="F60" s="552">
        <v>0.4</v>
      </c>
      <c r="G60" s="552"/>
      <c r="H60" s="552"/>
      <c r="I60" s="552"/>
      <c r="J60" s="552"/>
      <c r="K60" s="552"/>
      <c r="L60" s="552"/>
      <c r="M60" s="553"/>
      <c r="N60" s="69"/>
      <c r="O60" s="69"/>
      <c r="P60" s="69"/>
      <c r="Q60" s="69"/>
    </row>
    <row r="61" spans="2:17" ht="13.5" customHeight="1">
      <c r="B61" s="554" t="s">
        <v>1200</v>
      </c>
      <c r="C61" s="568" t="s">
        <v>151</v>
      </c>
      <c r="D61" s="568" t="s">
        <v>22</v>
      </c>
      <c r="E61" s="568" t="s">
        <v>1266</v>
      </c>
      <c r="F61" s="550">
        <v>0.3</v>
      </c>
      <c r="G61" s="550"/>
      <c r="H61" s="550"/>
      <c r="I61" s="550"/>
      <c r="J61" s="550"/>
      <c r="K61" s="550"/>
      <c r="L61" s="550"/>
      <c r="M61" s="555"/>
      <c r="N61" s="69"/>
      <c r="O61" s="69"/>
      <c r="P61" s="69"/>
      <c r="Q61" s="69"/>
    </row>
    <row r="62" spans="2:17" ht="13.5" customHeight="1">
      <c r="B62" s="554" t="s">
        <v>1201</v>
      </c>
      <c r="C62" s="568" t="s">
        <v>144</v>
      </c>
      <c r="D62" s="568" t="s">
        <v>290</v>
      </c>
      <c r="E62" s="568" t="s">
        <v>1266</v>
      </c>
      <c r="F62" s="550">
        <v>0.2</v>
      </c>
      <c r="G62" s="550"/>
      <c r="H62" s="550"/>
      <c r="I62" s="550"/>
      <c r="J62" s="550"/>
      <c r="K62" s="550"/>
      <c r="L62" s="550"/>
      <c r="M62" s="555"/>
      <c r="N62" s="69"/>
      <c r="O62" s="69"/>
      <c r="P62" s="69"/>
      <c r="Q62" s="69"/>
    </row>
    <row r="63" spans="2:17" ht="13.5" customHeight="1">
      <c r="B63" s="554" t="s">
        <v>1202</v>
      </c>
      <c r="C63" s="568" t="s">
        <v>144</v>
      </c>
      <c r="D63" s="568" t="s">
        <v>268</v>
      </c>
      <c r="E63" s="568" t="s">
        <v>1266</v>
      </c>
      <c r="F63" s="550">
        <v>0.1</v>
      </c>
      <c r="G63" s="550"/>
      <c r="H63" s="550"/>
      <c r="I63" s="550"/>
      <c r="J63" s="550"/>
      <c r="K63" s="550"/>
      <c r="L63" s="550"/>
      <c r="M63" s="555"/>
      <c r="N63" s="69"/>
      <c r="O63" s="69"/>
      <c r="P63" s="69"/>
      <c r="Q63" s="69"/>
    </row>
    <row r="64" spans="2:17" ht="13.5" customHeight="1">
      <c r="B64" s="554" t="s">
        <v>1203</v>
      </c>
      <c r="C64" s="568" t="s">
        <v>150</v>
      </c>
      <c r="D64" s="568" t="s">
        <v>683</v>
      </c>
      <c r="E64" s="568" t="s">
        <v>1266</v>
      </c>
      <c r="F64" s="550">
        <v>0.1</v>
      </c>
      <c r="G64" s="550"/>
      <c r="H64" s="550"/>
      <c r="I64" s="550"/>
      <c r="J64" s="550"/>
      <c r="K64" s="550"/>
      <c r="L64" s="550"/>
      <c r="M64" s="555"/>
      <c r="N64" s="69"/>
      <c r="O64" s="69"/>
      <c r="P64" s="69"/>
      <c r="Q64" s="69"/>
    </row>
    <row r="65" spans="2:17" ht="13.5" customHeight="1">
      <c r="B65" s="554" t="s">
        <v>1204</v>
      </c>
      <c r="C65" s="568" t="s">
        <v>151</v>
      </c>
      <c r="D65" s="568" t="s">
        <v>656</v>
      </c>
      <c r="E65" s="568" t="s">
        <v>1266</v>
      </c>
      <c r="F65" s="550">
        <v>0.1</v>
      </c>
      <c r="G65" s="550"/>
      <c r="H65" s="550"/>
      <c r="I65" s="550"/>
      <c r="J65" s="550"/>
      <c r="K65" s="550"/>
      <c r="L65" s="550"/>
      <c r="M65" s="555"/>
      <c r="N65" s="69"/>
      <c r="O65" s="69"/>
      <c r="P65" s="69"/>
      <c r="Q65" s="69"/>
    </row>
    <row r="66" spans="2:17" ht="13.5" customHeight="1">
      <c r="B66" s="554" t="s">
        <v>1205</v>
      </c>
      <c r="C66" s="568" t="s">
        <v>146</v>
      </c>
      <c r="D66" s="568" t="s">
        <v>22</v>
      </c>
      <c r="E66" s="568" t="s">
        <v>1266</v>
      </c>
      <c r="F66" s="550">
        <v>0.1</v>
      </c>
      <c r="G66" s="550"/>
      <c r="H66" s="550"/>
      <c r="I66" s="550"/>
      <c r="J66" s="550"/>
      <c r="K66" s="550"/>
      <c r="L66" s="550"/>
      <c r="M66" s="555"/>
      <c r="N66" s="69"/>
      <c r="O66" s="69"/>
      <c r="P66" s="69"/>
      <c r="Q66" s="69"/>
    </row>
    <row r="67" spans="2:17" ht="13.5" customHeight="1">
      <c r="B67" s="554" t="s">
        <v>1206</v>
      </c>
      <c r="C67" s="568" t="s">
        <v>150</v>
      </c>
      <c r="D67" s="568" t="s">
        <v>637</v>
      </c>
      <c r="E67" s="568" t="s">
        <v>1266</v>
      </c>
      <c r="F67" s="550">
        <v>0.1</v>
      </c>
      <c r="G67" s="550"/>
      <c r="H67" s="550"/>
      <c r="I67" s="550"/>
      <c r="J67" s="550"/>
      <c r="K67" s="550"/>
      <c r="L67" s="550"/>
      <c r="M67" s="555"/>
      <c r="N67" s="69"/>
      <c r="O67" s="69"/>
      <c r="P67" s="69"/>
      <c r="Q67" s="69"/>
    </row>
    <row r="68" spans="2:17" ht="13.5" customHeight="1">
      <c r="B68" s="554" t="s">
        <v>1207</v>
      </c>
      <c r="C68" s="568" t="s">
        <v>151</v>
      </c>
      <c r="D68" s="568" t="s">
        <v>655</v>
      </c>
      <c r="E68" s="568" t="s">
        <v>1266</v>
      </c>
      <c r="F68" s="550">
        <v>0.1</v>
      </c>
      <c r="G68" s="550"/>
      <c r="H68" s="550"/>
      <c r="I68" s="550"/>
      <c r="J68" s="550"/>
      <c r="K68" s="550"/>
      <c r="L68" s="550"/>
      <c r="M68" s="555"/>
      <c r="N68" s="69"/>
      <c r="O68" s="69"/>
      <c r="P68" s="69"/>
      <c r="Q68" s="69"/>
    </row>
    <row r="69" spans="2:17" ht="13.5" customHeight="1" thickBot="1">
      <c r="B69" s="556" t="s">
        <v>1208</v>
      </c>
      <c r="C69" s="570" t="s">
        <v>157</v>
      </c>
      <c r="D69" s="570" t="s">
        <v>269</v>
      </c>
      <c r="E69" s="570" t="s">
        <v>1266</v>
      </c>
      <c r="F69" s="557">
        <v>0.1</v>
      </c>
      <c r="G69" s="557"/>
      <c r="H69" s="557"/>
      <c r="I69" s="557"/>
      <c r="J69" s="557"/>
      <c r="K69" s="557"/>
      <c r="L69" s="557"/>
      <c r="M69" s="558"/>
      <c r="N69" s="69"/>
      <c r="O69" s="69"/>
      <c r="P69" s="69"/>
      <c r="Q69" s="69"/>
    </row>
    <row r="70" spans="14:17" ht="13.5" customHeight="1">
      <c r="N70" s="69"/>
      <c r="O70" s="69"/>
      <c r="P70" s="69"/>
      <c r="Q70" s="69"/>
    </row>
    <row r="71" ht="13.5" customHeight="1"/>
  </sheetData>
  <hyperlinks>
    <hyperlink ref="B18" r:id="rId1" display="http://www.nfl.com/draft/profiles/2005/rodgers_aaron"/>
    <hyperlink ref="B7" r:id="rId2" display="http://www.nfl.com/draft/profiles/2005/incognito_richie"/>
    <hyperlink ref="B19" r:id="rId3" display="http://www.nfl.com/draft/profiles/2005/cassel_matt"/>
    <hyperlink ref="D2" r:id="rId4" display="mailto:Floogen6@comcast.net"/>
  </hyperlinks>
  <printOptions/>
  <pageMargins left="0.75" right="0.75" top="1" bottom="1" header="0.5" footer="0.5"/>
  <pageSetup horizontalDpi="600" verticalDpi="600" orientation="portrait" r:id="rId5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2"/>
  </sheetPr>
  <dimension ref="A1:IV107"/>
  <sheetViews>
    <sheetView workbookViewId="0" topLeftCell="A1">
      <selection activeCell="G50" sqref="G50"/>
    </sheetView>
  </sheetViews>
  <sheetFormatPr defaultColWidth="9.140625" defaultRowHeight="12.75"/>
  <cols>
    <col min="1" max="1" width="8.7109375" style="0" customWidth="1"/>
    <col min="2" max="2" width="24.421875" style="0" customWidth="1"/>
    <col min="4" max="4" width="10.00390625" style="0" customWidth="1"/>
    <col min="5" max="5" width="11.140625" style="0" customWidth="1"/>
    <col min="6" max="6" width="9.140625" style="240" customWidth="1"/>
    <col min="8" max="8" width="13.57421875" style="0" bestFit="1" customWidth="1"/>
    <col min="9" max="9" width="10.421875" style="369" bestFit="1" customWidth="1"/>
    <col min="10" max="10" width="11.421875" style="369" bestFit="1" customWidth="1"/>
    <col min="11" max="12" width="10.421875" style="369" bestFit="1" customWidth="1"/>
    <col min="13" max="13" width="9.28125" style="0" bestFit="1" customWidth="1"/>
    <col min="14" max="14" width="3.28125" style="0" bestFit="1" customWidth="1"/>
    <col min="15" max="15" width="4.00390625" style="0" bestFit="1" customWidth="1"/>
    <col min="16" max="16" width="21.57421875" style="0" bestFit="1" customWidth="1"/>
    <col min="17" max="17" width="6.57421875" style="0" bestFit="1" customWidth="1"/>
  </cols>
  <sheetData>
    <row r="1" spans="1:9" ht="20.25">
      <c r="A1" s="31"/>
      <c r="B1" s="642" t="s">
        <v>995</v>
      </c>
      <c r="C1" s="642"/>
      <c r="D1" s="642"/>
      <c r="E1" s="357" t="s">
        <v>997</v>
      </c>
      <c r="F1" s="357"/>
      <c r="G1" s="357"/>
      <c r="H1" s="357"/>
      <c r="I1" s="366"/>
    </row>
    <row r="2" spans="1:13" s="120" customFormat="1" ht="12.75">
      <c r="A2" s="117"/>
      <c r="B2" s="118" t="s">
        <v>1627</v>
      </c>
      <c r="C2" s="118"/>
      <c r="D2" s="359" t="s">
        <v>1626</v>
      </c>
      <c r="E2" s="117"/>
      <c r="F2" s="245"/>
      <c r="G2" s="15" t="s">
        <v>996</v>
      </c>
      <c r="H2" s="117"/>
      <c r="I2" s="367"/>
      <c r="J2" s="367"/>
      <c r="K2" s="367"/>
      <c r="L2" s="367"/>
      <c r="M2" s="121"/>
    </row>
    <row r="3" spans="1:13" ht="26.25" thickBot="1">
      <c r="A3" s="32"/>
      <c r="B3" s="33" t="s">
        <v>139</v>
      </c>
      <c r="C3" s="32" t="s">
        <v>140</v>
      </c>
      <c r="D3" s="32" t="s">
        <v>260</v>
      </c>
      <c r="E3" s="32" t="s">
        <v>141</v>
      </c>
      <c r="F3" s="32" t="s">
        <v>4</v>
      </c>
      <c r="G3" s="32" t="s">
        <v>142</v>
      </c>
      <c r="H3" s="32" t="s">
        <v>5</v>
      </c>
      <c r="I3" s="370">
        <v>2009</v>
      </c>
      <c r="J3" s="370">
        <v>2010</v>
      </c>
      <c r="K3" s="370">
        <v>2011</v>
      </c>
      <c r="L3" s="370">
        <v>2012</v>
      </c>
      <c r="M3" s="370" t="s">
        <v>1010</v>
      </c>
    </row>
    <row r="4" spans="1:13" ht="12.75">
      <c r="A4" s="5">
        <v>1</v>
      </c>
      <c r="B4" s="49" t="s">
        <v>246</v>
      </c>
      <c r="C4" s="40" t="s">
        <v>146</v>
      </c>
      <c r="D4" s="40" t="s">
        <v>265</v>
      </c>
      <c r="E4" s="40" t="s">
        <v>145</v>
      </c>
      <c r="F4" s="41">
        <v>10</v>
      </c>
      <c r="G4" s="190">
        <v>5</v>
      </c>
      <c r="H4" s="40">
        <v>4</v>
      </c>
      <c r="I4" s="383">
        <v>10</v>
      </c>
      <c r="J4" s="382">
        <v>10</v>
      </c>
      <c r="K4" s="382">
        <v>10</v>
      </c>
      <c r="L4" s="382">
        <v>10</v>
      </c>
      <c r="M4" s="218">
        <v>0</v>
      </c>
    </row>
    <row r="5" spans="1:13" ht="12.75">
      <c r="A5" s="70">
        <v>2</v>
      </c>
      <c r="B5" s="175" t="s">
        <v>378</v>
      </c>
      <c r="C5" s="168" t="s">
        <v>144</v>
      </c>
      <c r="D5" s="168" t="s">
        <v>262</v>
      </c>
      <c r="E5" s="168" t="s">
        <v>145</v>
      </c>
      <c r="F5" s="176">
        <v>1.5</v>
      </c>
      <c r="G5" s="168">
        <v>5</v>
      </c>
      <c r="H5" s="168">
        <v>4</v>
      </c>
      <c r="I5" s="384">
        <v>3</v>
      </c>
      <c r="J5" s="384">
        <v>4.5</v>
      </c>
      <c r="K5" s="384">
        <v>6</v>
      </c>
      <c r="L5" s="384">
        <v>7.5</v>
      </c>
      <c r="M5" s="217">
        <v>0</v>
      </c>
    </row>
    <row r="6" spans="1:13" ht="12.75">
      <c r="A6" s="70">
        <v>3</v>
      </c>
      <c r="B6" s="175" t="s">
        <v>436</v>
      </c>
      <c r="C6" s="168" t="s">
        <v>146</v>
      </c>
      <c r="D6" s="168" t="s">
        <v>283</v>
      </c>
      <c r="E6" s="168" t="s">
        <v>145</v>
      </c>
      <c r="F6" s="176">
        <v>0.2</v>
      </c>
      <c r="G6" s="168">
        <v>5</v>
      </c>
      <c r="H6" s="168">
        <v>4</v>
      </c>
      <c r="I6" s="384">
        <v>1.7</v>
      </c>
      <c r="J6" s="384">
        <v>3.2</v>
      </c>
      <c r="K6" s="384">
        <v>4.7</v>
      </c>
      <c r="L6" s="384">
        <v>6.2</v>
      </c>
      <c r="M6" s="217">
        <v>0</v>
      </c>
    </row>
    <row r="7" spans="1:14" s="15" customFormat="1" ht="12.75">
      <c r="A7" s="29">
        <v>4</v>
      </c>
      <c r="B7" s="47" t="s">
        <v>80</v>
      </c>
      <c r="C7" s="42" t="s">
        <v>147</v>
      </c>
      <c r="D7" s="42" t="s">
        <v>292</v>
      </c>
      <c r="E7" s="42" t="s">
        <v>145</v>
      </c>
      <c r="F7" s="43">
        <v>2.5</v>
      </c>
      <c r="G7" s="168">
        <v>5</v>
      </c>
      <c r="H7" s="42">
        <v>3</v>
      </c>
      <c r="I7" s="385">
        <f>IF(G7&lt;=4,IF(H7&gt;=1,IF(F7&lt;=9,F7+1,10),0),IF(H7&gt;=1,IF(F7&lt;=8.5,F7+1.5,10),0))</f>
        <v>4</v>
      </c>
      <c r="J7" s="385">
        <f>IF(G7&lt;=4,IF(H7&gt;=2,IF(I7&lt;=9,I7+1,10),0),IF(H7&gt;=2,IF(I7&lt;=8.5,I7+1.5,10),0))</f>
        <v>5.5</v>
      </c>
      <c r="K7" s="385">
        <f>IF(G7&lt;=4,IF(H7&gt;=3,IF(J7&lt;=9,J7+1,10),0),IF(H7&gt;=3,IF(J7&lt;=8.5,J7+1.5,10),0))</f>
        <v>7</v>
      </c>
      <c r="L7" s="177">
        <v>0</v>
      </c>
      <c r="M7" s="217">
        <v>0</v>
      </c>
      <c r="N7" s="8"/>
    </row>
    <row r="8" spans="1:14" s="15" customFormat="1" ht="12.75">
      <c r="A8" s="29">
        <v>5</v>
      </c>
      <c r="B8" s="47" t="s">
        <v>815</v>
      </c>
      <c r="C8" s="42" t="s">
        <v>153</v>
      </c>
      <c r="D8" s="42" t="s">
        <v>267</v>
      </c>
      <c r="E8" s="42" t="s">
        <v>145</v>
      </c>
      <c r="F8" s="43">
        <v>3</v>
      </c>
      <c r="G8" s="168">
        <v>4</v>
      </c>
      <c r="H8" s="42">
        <v>3</v>
      </c>
      <c r="I8" s="385">
        <v>4</v>
      </c>
      <c r="J8" s="385">
        <v>5</v>
      </c>
      <c r="K8" s="385">
        <v>6</v>
      </c>
      <c r="L8" s="177">
        <v>0</v>
      </c>
      <c r="M8" s="217">
        <v>0</v>
      </c>
      <c r="N8" s="8"/>
    </row>
    <row r="9" spans="1:14" s="15" customFormat="1" ht="12.75">
      <c r="A9" s="29">
        <v>6</v>
      </c>
      <c r="B9" s="47" t="s">
        <v>825</v>
      </c>
      <c r="C9" s="42" t="s">
        <v>161</v>
      </c>
      <c r="D9" s="42" t="s">
        <v>267</v>
      </c>
      <c r="E9" s="42" t="s">
        <v>145</v>
      </c>
      <c r="F9" s="43">
        <v>2</v>
      </c>
      <c r="G9" s="168">
        <v>4</v>
      </c>
      <c r="H9" s="42">
        <v>3</v>
      </c>
      <c r="I9" s="385">
        <v>3</v>
      </c>
      <c r="J9" s="385">
        <v>4</v>
      </c>
      <c r="K9" s="385">
        <v>5</v>
      </c>
      <c r="L9" s="177">
        <v>0</v>
      </c>
      <c r="M9" s="217">
        <v>0</v>
      </c>
      <c r="N9" s="8"/>
    </row>
    <row r="10" spans="1:14" s="15" customFormat="1" ht="12.75">
      <c r="A10" s="70">
        <v>7</v>
      </c>
      <c r="B10" s="175" t="s">
        <v>461</v>
      </c>
      <c r="C10" s="168" t="s">
        <v>153</v>
      </c>
      <c r="D10" s="168" t="s">
        <v>283</v>
      </c>
      <c r="E10" s="168" t="s">
        <v>145</v>
      </c>
      <c r="F10" s="176">
        <v>0.1</v>
      </c>
      <c r="G10" s="168">
        <v>4</v>
      </c>
      <c r="H10" s="168">
        <v>3</v>
      </c>
      <c r="I10" s="384">
        <v>1.1</v>
      </c>
      <c r="J10" s="384">
        <v>2.1</v>
      </c>
      <c r="K10" s="384">
        <v>3.1</v>
      </c>
      <c r="L10" s="176">
        <v>0</v>
      </c>
      <c r="M10" s="217">
        <v>0</v>
      </c>
      <c r="N10" s="8"/>
    </row>
    <row r="11" spans="1:14" s="15" customFormat="1" ht="12.75">
      <c r="A11" s="29">
        <v>8</v>
      </c>
      <c r="B11" s="47" t="s">
        <v>810</v>
      </c>
      <c r="C11" s="42" t="s">
        <v>153</v>
      </c>
      <c r="D11" s="42" t="s">
        <v>272</v>
      </c>
      <c r="E11" s="42" t="s">
        <v>145</v>
      </c>
      <c r="F11" s="43">
        <v>4</v>
      </c>
      <c r="G11" s="168">
        <v>3</v>
      </c>
      <c r="H11" s="42">
        <v>2</v>
      </c>
      <c r="I11" s="385">
        <v>5</v>
      </c>
      <c r="J11" s="385">
        <v>6</v>
      </c>
      <c r="K11" s="177">
        <v>0</v>
      </c>
      <c r="L11" s="177">
        <v>0</v>
      </c>
      <c r="M11" s="217">
        <v>0</v>
      </c>
      <c r="N11" s="8"/>
    </row>
    <row r="12" spans="1:14" s="15" customFormat="1" ht="12.75">
      <c r="A12" s="29">
        <v>9</v>
      </c>
      <c r="B12" s="175" t="s">
        <v>800</v>
      </c>
      <c r="C12" s="168" t="s">
        <v>146</v>
      </c>
      <c r="D12" s="168" t="s">
        <v>290</v>
      </c>
      <c r="E12" s="168" t="s">
        <v>145</v>
      </c>
      <c r="F12" s="176">
        <v>5</v>
      </c>
      <c r="G12" s="168">
        <v>3</v>
      </c>
      <c r="H12" s="168">
        <v>2</v>
      </c>
      <c r="I12" s="177">
        <v>6</v>
      </c>
      <c r="J12" s="177">
        <v>7</v>
      </c>
      <c r="K12" s="177">
        <v>0</v>
      </c>
      <c r="L12" s="177">
        <v>0</v>
      </c>
      <c r="M12" s="217">
        <v>0</v>
      </c>
      <c r="N12" s="8"/>
    </row>
    <row r="13" spans="1:14" s="15" customFormat="1" ht="12.75">
      <c r="A13" s="29">
        <v>10</v>
      </c>
      <c r="B13" s="96" t="s">
        <v>835</v>
      </c>
      <c r="C13" s="97" t="s">
        <v>167</v>
      </c>
      <c r="D13" s="97" t="s">
        <v>298</v>
      </c>
      <c r="E13" s="97" t="s">
        <v>145</v>
      </c>
      <c r="F13" s="98">
        <v>1</v>
      </c>
      <c r="G13" s="291">
        <v>3</v>
      </c>
      <c r="H13" s="97">
        <v>2</v>
      </c>
      <c r="I13" s="491">
        <v>2</v>
      </c>
      <c r="J13" s="491">
        <v>3</v>
      </c>
      <c r="K13" s="372">
        <v>0</v>
      </c>
      <c r="L13" s="372">
        <v>0</v>
      </c>
      <c r="M13" s="373">
        <v>0</v>
      </c>
      <c r="N13" s="8"/>
    </row>
    <row r="14" spans="1:14" s="15" customFormat="1" ht="12.75">
      <c r="A14" s="29">
        <v>11</v>
      </c>
      <c r="B14" s="175" t="s">
        <v>423</v>
      </c>
      <c r="C14" s="168" t="s">
        <v>167</v>
      </c>
      <c r="D14" s="168" t="s">
        <v>289</v>
      </c>
      <c r="E14" s="168" t="s">
        <v>145</v>
      </c>
      <c r="F14" s="176">
        <v>0.4</v>
      </c>
      <c r="G14" s="168">
        <v>3</v>
      </c>
      <c r="H14" s="168">
        <v>2</v>
      </c>
      <c r="I14" s="384">
        <v>1.4</v>
      </c>
      <c r="J14" s="384">
        <v>2.4</v>
      </c>
      <c r="K14" s="176">
        <v>0</v>
      </c>
      <c r="L14" s="176">
        <v>0</v>
      </c>
      <c r="M14" s="217">
        <v>0</v>
      </c>
      <c r="N14" s="8"/>
    </row>
    <row r="15" spans="1:14" s="15" customFormat="1" ht="12.75">
      <c r="A15" s="29">
        <v>12</v>
      </c>
      <c r="B15" s="175" t="s">
        <v>425</v>
      </c>
      <c r="C15" s="168" t="s">
        <v>164</v>
      </c>
      <c r="D15" s="168" t="s">
        <v>280</v>
      </c>
      <c r="E15" s="168" t="s">
        <v>145</v>
      </c>
      <c r="F15" s="176">
        <v>0.3</v>
      </c>
      <c r="G15" s="168">
        <v>3</v>
      </c>
      <c r="H15" s="168">
        <v>2</v>
      </c>
      <c r="I15" s="384">
        <v>1.3</v>
      </c>
      <c r="J15" s="384">
        <v>2.3</v>
      </c>
      <c r="K15" s="176">
        <v>0</v>
      </c>
      <c r="L15" s="176">
        <v>0</v>
      </c>
      <c r="M15" s="217">
        <v>0</v>
      </c>
      <c r="N15" s="8"/>
    </row>
    <row r="16" spans="1:14" s="15" customFormat="1" ht="12.75">
      <c r="A16" s="29">
        <v>13</v>
      </c>
      <c r="B16" s="47" t="s">
        <v>883</v>
      </c>
      <c r="C16" s="42" t="s">
        <v>149</v>
      </c>
      <c r="D16" s="42" t="s">
        <v>262</v>
      </c>
      <c r="E16" s="42" t="s">
        <v>145</v>
      </c>
      <c r="F16" s="43">
        <v>0.3</v>
      </c>
      <c r="G16" s="168">
        <v>3</v>
      </c>
      <c r="H16" s="42">
        <v>2</v>
      </c>
      <c r="I16" s="385">
        <v>1.3</v>
      </c>
      <c r="J16" s="385">
        <v>2.3</v>
      </c>
      <c r="K16" s="177">
        <v>0</v>
      </c>
      <c r="L16" s="177">
        <v>0</v>
      </c>
      <c r="M16" s="217">
        <v>0</v>
      </c>
      <c r="N16" s="8"/>
    </row>
    <row r="17" spans="1:14" s="15" customFormat="1" ht="12.75">
      <c r="A17" s="29">
        <v>14</v>
      </c>
      <c r="B17" s="47" t="s">
        <v>903</v>
      </c>
      <c r="C17" s="42" t="s">
        <v>155</v>
      </c>
      <c r="D17" s="42" t="s">
        <v>263</v>
      </c>
      <c r="E17" s="42" t="s">
        <v>145</v>
      </c>
      <c r="F17" s="43">
        <v>0.1</v>
      </c>
      <c r="G17" s="168">
        <v>3</v>
      </c>
      <c r="H17" s="42">
        <v>2</v>
      </c>
      <c r="I17" s="385">
        <v>1.1</v>
      </c>
      <c r="J17" s="385">
        <v>2.1</v>
      </c>
      <c r="K17" s="177">
        <v>0</v>
      </c>
      <c r="L17" s="177">
        <v>0</v>
      </c>
      <c r="M17" s="217">
        <v>0</v>
      </c>
      <c r="N17" s="8"/>
    </row>
    <row r="18" spans="1:14" s="15" customFormat="1" ht="12.75">
      <c r="A18" s="29">
        <v>15</v>
      </c>
      <c r="B18" s="175" t="s">
        <v>463</v>
      </c>
      <c r="C18" s="168" t="s">
        <v>159</v>
      </c>
      <c r="D18" s="168" t="s">
        <v>277</v>
      </c>
      <c r="E18" s="168" t="s">
        <v>145</v>
      </c>
      <c r="F18" s="176">
        <v>0.1</v>
      </c>
      <c r="G18" s="168">
        <v>3</v>
      </c>
      <c r="H18" s="168">
        <v>2</v>
      </c>
      <c r="I18" s="384">
        <v>1.1</v>
      </c>
      <c r="J18" s="384">
        <v>2.1</v>
      </c>
      <c r="K18" s="176">
        <v>0</v>
      </c>
      <c r="L18" s="176">
        <v>0</v>
      </c>
      <c r="M18" s="217">
        <v>0</v>
      </c>
      <c r="N18" s="8"/>
    </row>
    <row r="19" spans="1:14" s="15" customFormat="1" ht="12.75">
      <c r="A19" s="29">
        <v>16</v>
      </c>
      <c r="B19" s="175" t="s">
        <v>464</v>
      </c>
      <c r="C19" s="168" t="s">
        <v>167</v>
      </c>
      <c r="D19" s="168" t="s">
        <v>318</v>
      </c>
      <c r="E19" s="168" t="s">
        <v>145</v>
      </c>
      <c r="F19" s="176">
        <v>0.1</v>
      </c>
      <c r="G19" s="168">
        <v>3</v>
      </c>
      <c r="H19" s="168">
        <v>2</v>
      </c>
      <c r="I19" s="384">
        <v>1.1</v>
      </c>
      <c r="J19" s="384">
        <v>2.1</v>
      </c>
      <c r="K19" s="176">
        <v>0</v>
      </c>
      <c r="L19" s="176">
        <v>0</v>
      </c>
      <c r="M19" s="217">
        <v>0</v>
      </c>
      <c r="N19" s="8"/>
    </row>
    <row r="20" spans="1:13" ht="13.5" customHeight="1">
      <c r="A20" s="29">
        <v>17</v>
      </c>
      <c r="B20" s="39" t="s">
        <v>313</v>
      </c>
      <c r="C20" s="42" t="s">
        <v>155</v>
      </c>
      <c r="D20" s="42" t="s">
        <v>276</v>
      </c>
      <c r="E20" s="42" t="s">
        <v>145</v>
      </c>
      <c r="F20" s="43">
        <v>3</v>
      </c>
      <c r="G20" s="42">
        <v>4</v>
      </c>
      <c r="H20" s="42">
        <v>1</v>
      </c>
      <c r="I20" s="386">
        <f>IF(G20="","",IF(G20&lt;=4,IF(H20&gt;=1,IF(F20&lt;=9,F20+1,10),0),IF(H20&gt;=1,IF(F20&lt;=8.5,F20+1.5,10),0)))</f>
        <v>4</v>
      </c>
      <c r="J20" s="48">
        <v>0</v>
      </c>
      <c r="K20" s="48">
        <v>0</v>
      </c>
      <c r="L20" s="48">
        <v>0</v>
      </c>
      <c r="M20" s="186">
        <v>0</v>
      </c>
    </row>
    <row r="21" spans="1:13" ht="13.5" customHeight="1">
      <c r="A21" s="29">
        <v>18</v>
      </c>
      <c r="B21" s="47" t="s">
        <v>847</v>
      </c>
      <c r="C21" s="42" t="s">
        <v>146</v>
      </c>
      <c r="D21" s="42" t="s">
        <v>285</v>
      </c>
      <c r="E21" s="42" t="s">
        <v>145</v>
      </c>
      <c r="F21" s="43">
        <v>1</v>
      </c>
      <c r="G21" s="168">
        <v>2</v>
      </c>
      <c r="H21" s="42">
        <v>1</v>
      </c>
      <c r="I21" s="385">
        <v>2</v>
      </c>
      <c r="J21" s="177">
        <v>0</v>
      </c>
      <c r="K21" s="177">
        <v>0</v>
      </c>
      <c r="L21" s="177">
        <v>0</v>
      </c>
      <c r="M21" s="217">
        <v>0</v>
      </c>
    </row>
    <row r="22" spans="1:13" ht="13.5" customHeight="1">
      <c r="A22" s="29">
        <v>19</v>
      </c>
      <c r="B22" s="47" t="s">
        <v>871</v>
      </c>
      <c r="C22" s="42" t="s">
        <v>160</v>
      </c>
      <c r="D22" s="42" t="s">
        <v>298</v>
      </c>
      <c r="E22" s="42" t="s">
        <v>145</v>
      </c>
      <c r="F22" s="43">
        <v>0.5</v>
      </c>
      <c r="G22" s="168">
        <v>2</v>
      </c>
      <c r="H22" s="42">
        <v>1</v>
      </c>
      <c r="I22" s="385">
        <v>1.5</v>
      </c>
      <c r="J22" s="177">
        <v>0</v>
      </c>
      <c r="K22" s="177">
        <v>0</v>
      </c>
      <c r="L22" s="177">
        <v>0</v>
      </c>
      <c r="M22" s="217">
        <v>0</v>
      </c>
    </row>
    <row r="23" spans="1:13" ht="13.5" customHeight="1">
      <c r="A23" s="29">
        <v>20</v>
      </c>
      <c r="B23" s="47" t="s">
        <v>876</v>
      </c>
      <c r="C23" s="42" t="s">
        <v>877</v>
      </c>
      <c r="D23" s="42" t="s">
        <v>314</v>
      </c>
      <c r="E23" s="42" t="s">
        <v>145</v>
      </c>
      <c r="F23" s="43">
        <v>0.5</v>
      </c>
      <c r="G23" s="168">
        <v>2</v>
      </c>
      <c r="H23" s="42">
        <v>1</v>
      </c>
      <c r="I23" s="385">
        <v>1.5</v>
      </c>
      <c r="J23" s="177">
        <v>0</v>
      </c>
      <c r="K23" s="177">
        <v>0</v>
      </c>
      <c r="L23" s="177">
        <v>0</v>
      </c>
      <c r="M23" s="217">
        <v>0</v>
      </c>
    </row>
    <row r="24" spans="1:13" ht="13.5" customHeight="1">
      <c r="A24" s="29">
        <v>21</v>
      </c>
      <c r="B24" s="47" t="s">
        <v>894</v>
      </c>
      <c r="C24" s="42" t="s">
        <v>155</v>
      </c>
      <c r="D24" s="42" t="s">
        <v>283</v>
      </c>
      <c r="E24" s="42" t="s">
        <v>145</v>
      </c>
      <c r="F24" s="43">
        <v>0.3</v>
      </c>
      <c r="G24" s="168">
        <v>2</v>
      </c>
      <c r="H24" s="42">
        <v>1</v>
      </c>
      <c r="I24" s="385">
        <v>1.3</v>
      </c>
      <c r="J24" s="177">
        <v>0</v>
      </c>
      <c r="K24" s="177">
        <v>0</v>
      </c>
      <c r="L24" s="177">
        <v>0</v>
      </c>
      <c r="M24" s="217">
        <v>0</v>
      </c>
    </row>
    <row r="25" spans="1:13" ht="13.5" customHeight="1">
      <c r="A25" s="29">
        <v>22</v>
      </c>
      <c r="B25" s="47" t="s">
        <v>927</v>
      </c>
      <c r="C25" s="42" t="s">
        <v>156</v>
      </c>
      <c r="D25" s="42" t="s">
        <v>275</v>
      </c>
      <c r="E25" s="42" t="s">
        <v>145</v>
      </c>
      <c r="F25" s="43">
        <v>0.1</v>
      </c>
      <c r="G25" s="168">
        <v>2</v>
      </c>
      <c r="H25" s="42">
        <v>1</v>
      </c>
      <c r="I25" s="385">
        <v>1.1</v>
      </c>
      <c r="J25" s="177">
        <v>0</v>
      </c>
      <c r="K25" s="177">
        <v>0</v>
      </c>
      <c r="L25" s="177">
        <v>0</v>
      </c>
      <c r="M25" s="217">
        <v>0</v>
      </c>
    </row>
    <row r="26" spans="1:13" ht="13.5" customHeight="1">
      <c r="A26" s="29">
        <v>23</v>
      </c>
      <c r="B26" s="47" t="s">
        <v>932</v>
      </c>
      <c r="C26" s="42" t="s">
        <v>144</v>
      </c>
      <c r="D26" s="42" t="s">
        <v>281</v>
      </c>
      <c r="E26" s="42" t="s">
        <v>145</v>
      </c>
      <c r="F26" s="43">
        <v>0.1</v>
      </c>
      <c r="G26" s="168">
        <v>2</v>
      </c>
      <c r="H26" s="42">
        <v>1</v>
      </c>
      <c r="I26" s="385">
        <v>1.1</v>
      </c>
      <c r="J26" s="177">
        <v>0</v>
      </c>
      <c r="K26" s="177">
        <v>0</v>
      </c>
      <c r="L26" s="177">
        <v>0</v>
      </c>
      <c r="M26" s="217">
        <v>0</v>
      </c>
    </row>
    <row r="27" spans="1:13" ht="13.5" customHeight="1">
      <c r="A27" s="29">
        <v>24</v>
      </c>
      <c r="B27" s="39" t="s">
        <v>222</v>
      </c>
      <c r="C27" s="42" t="s">
        <v>154</v>
      </c>
      <c r="D27" s="42" t="s">
        <v>270</v>
      </c>
      <c r="E27" s="42" t="s">
        <v>145</v>
      </c>
      <c r="F27" s="43">
        <v>7</v>
      </c>
      <c r="G27" s="42">
        <v>3</v>
      </c>
      <c r="H27" s="42">
        <v>0</v>
      </c>
      <c r="I27" s="48">
        <v>0</v>
      </c>
      <c r="J27" s="48">
        <v>0</v>
      </c>
      <c r="K27" s="48">
        <v>0</v>
      </c>
      <c r="L27" s="48">
        <v>0</v>
      </c>
      <c r="M27" s="52">
        <v>0</v>
      </c>
    </row>
    <row r="28" spans="1:13" ht="13.5" customHeight="1">
      <c r="A28" s="29">
        <v>25</v>
      </c>
      <c r="B28" s="47" t="s">
        <v>35</v>
      </c>
      <c r="C28" s="42" t="s">
        <v>167</v>
      </c>
      <c r="D28" s="42" t="s">
        <v>289</v>
      </c>
      <c r="E28" s="42" t="s">
        <v>145</v>
      </c>
      <c r="F28" s="43">
        <v>4</v>
      </c>
      <c r="G28" s="42">
        <v>4</v>
      </c>
      <c r="H28" s="42">
        <v>0</v>
      </c>
      <c r="I28" s="48">
        <v>0</v>
      </c>
      <c r="J28" s="48">
        <v>0</v>
      </c>
      <c r="K28" s="48">
        <v>0</v>
      </c>
      <c r="L28" s="48">
        <v>0</v>
      </c>
      <c r="M28" s="52">
        <v>0</v>
      </c>
    </row>
    <row r="29" spans="1:13" ht="13.5" customHeight="1">
      <c r="A29" s="29">
        <v>26</v>
      </c>
      <c r="B29" s="39" t="s">
        <v>226</v>
      </c>
      <c r="C29" s="42" t="s">
        <v>157</v>
      </c>
      <c r="D29" s="42" t="s">
        <v>314</v>
      </c>
      <c r="E29" s="42" t="s">
        <v>145</v>
      </c>
      <c r="F29" s="43">
        <v>3.5</v>
      </c>
      <c r="G29" s="42">
        <v>4</v>
      </c>
      <c r="H29" s="42">
        <v>0</v>
      </c>
      <c r="I29" s="48">
        <v>0</v>
      </c>
      <c r="J29" s="48">
        <v>0</v>
      </c>
      <c r="K29" s="48">
        <v>0</v>
      </c>
      <c r="L29" s="48">
        <v>0</v>
      </c>
      <c r="M29" s="186">
        <v>0</v>
      </c>
    </row>
    <row r="30" spans="1:13" ht="13.5" customHeight="1">
      <c r="A30" s="29">
        <v>27</v>
      </c>
      <c r="B30" s="39" t="s">
        <v>342</v>
      </c>
      <c r="C30" s="42" t="s">
        <v>159</v>
      </c>
      <c r="D30" s="42" t="s">
        <v>297</v>
      </c>
      <c r="E30" s="42" t="s">
        <v>145</v>
      </c>
      <c r="F30" s="43">
        <v>2.5</v>
      </c>
      <c r="G30" s="42">
        <v>3</v>
      </c>
      <c r="H30" s="42">
        <v>0</v>
      </c>
      <c r="I30" s="48">
        <v>0</v>
      </c>
      <c r="J30" s="48">
        <v>0</v>
      </c>
      <c r="K30" s="48">
        <v>0</v>
      </c>
      <c r="L30" s="48">
        <v>0</v>
      </c>
      <c r="M30" s="52">
        <v>0</v>
      </c>
    </row>
    <row r="31" spans="1:13" ht="12.75">
      <c r="A31" s="29">
        <v>28</v>
      </c>
      <c r="B31" s="47" t="s">
        <v>26</v>
      </c>
      <c r="C31" s="42" t="s">
        <v>165</v>
      </c>
      <c r="D31" s="42" t="s">
        <v>282</v>
      </c>
      <c r="E31" s="42" t="s">
        <v>145</v>
      </c>
      <c r="F31" s="43">
        <v>2.4</v>
      </c>
      <c r="G31" s="42">
        <v>3</v>
      </c>
      <c r="H31" s="42">
        <v>0</v>
      </c>
      <c r="I31" s="48">
        <v>0</v>
      </c>
      <c r="J31" s="48">
        <v>0</v>
      </c>
      <c r="K31" s="48">
        <v>0</v>
      </c>
      <c r="L31" s="48">
        <v>0</v>
      </c>
      <c r="M31" s="186">
        <v>0</v>
      </c>
    </row>
    <row r="32" spans="1:14" s="15" customFormat="1" ht="12.75">
      <c r="A32" s="29">
        <v>29</v>
      </c>
      <c r="B32" s="175" t="s">
        <v>95</v>
      </c>
      <c r="C32" s="42" t="s">
        <v>153</v>
      </c>
      <c r="D32" s="42" t="s">
        <v>268</v>
      </c>
      <c r="E32" s="42" t="s">
        <v>145</v>
      </c>
      <c r="F32" s="43">
        <v>1.4</v>
      </c>
      <c r="G32" s="42">
        <v>2</v>
      </c>
      <c r="H32" s="42">
        <v>0</v>
      </c>
      <c r="I32" s="57">
        <v>0</v>
      </c>
      <c r="J32" s="57">
        <v>0</v>
      </c>
      <c r="K32" s="57">
        <v>0</v>
      </c>
      <c r="L32" s="57">
        <v>0</v>
      </c>
      <c r="M32" s="60">
        <v>0</v>
      </c>
      <c r="N32" s="8"/>
    </row>
    <row r="33" spans="1:14" s="15" customFormat="1" ht="12.75">
      <c r="A33" s="29">
        <v>30</v>
      </c>
      <c r="B33" s="96" t="s">
        <v>851</v>
      </c>
      <c r="C33" s="97" t="s">
        <v>157</v>
      </c>
      <c r="D33" s="97" t="s">
        <v>279</v>
      </c>
      <c r="E33" s="97" t="s">
        <v>145</v>
      </c>
      <c r="F33" s="332">
        <v>1</v>
      </c>
      <c r="G33" s="291">
        <v>1</v>
      </c>
      <c r="H33" s="97">
        <v>0</v>
      </c>
      <c r="I33" s="372">
        <v>0</v>
      </c>
      <c r="J33" s="372">
        <v>0</v>
      </c>
      <c r="K33" s="372">
        <v>0</v>
      </c>
      <c r="L33" s="372">
        <v>0</v>
      </c>
      <c r="M33" s="373">
        <v>0</v>
      </c>
      <c r="N33" s="8"/>
    </row>
    <row r="34" spans="1:14" s="15" customFormat="1" ht="12.75">
      <c r="A34" s="29">
        <v>31</v>
      </c>
      <c r="B34" s="47" t="s">
        <v>866</v>
      </c>
      <c r="C34" s="42" t="s">
        <v>156</v>
      </c>
      <c r="D34" s="42" t="s">
        <v>285</v>
      </c>
      <c r="E34" s="42" t="s">
        <v>145</v>
      </c>
      <c r="F34" s="111">
        <v>0.5</v>
      </c>
      <c r="G34" s="168">
        <v>1</v>
      </c>
      <c r="H34" s="42">
        <v>0</v>
      </c>
      <c r="I34" s="177">
        <v>0</v>
      </c>
      <c r="J34" s="177">
        <v>0</v>
      </c>
      <c r="K34" s="177">
        <v>0</v>
      </c>
      <c r="L34" s="177">
        <v>0</v>
      </c>
      <c r="M34" s="217">
        <v>0</v>
      </c>
      <c r="N34" s="8"/>
    </row>
    <row r="35" spans="1:14" s="15" customFormat="1" ht="12.75">
      <c r="A35" s="29">
        <v>32</v>
      </c>
      <c r="B35" s="47" t="s">
        <v>920</v>
      </c>
      <c r="C35" s="42" t="s">
        <v>150</v>
      </c>
      <c r="D35" s="42" t="s">
        <v>265</v>
      </c>
      <c r="E35" s="42" t="s">
        <v>145</v>
      </c>
      <c r="F35" s="111">
        <v>0.5</v>
      </c>
      <c r="G35" s="168">
        <v>1</v>
      </c>
      <c r="H35" s="42">
        <v>0</v>
      </c>
      <c r="I35" s="177">
        <v>0</v>
      </c>
      <c r="J35" s="177">
        <v>0</v>
      </c>
      <c r="K35" s="177">
        <v>0</v>
      </c>
      <c r="L35" s="177">
        <v>0</v>
      </c>
      <c r="M35" s="217">
        <v>0</v>
      </c>
      <c r="N35" s="8"/>
    </row>
    <row r="36" spans="1:14" s="15" customFormat="1" ht="12.75">
      <c r="A36" s="29">
        <v>33</v>
      </c>
      <c r="B36" s="47" t="s">
        <v>937</v>
      </c>
      <c r="C36" s="42" t="s">
        <v>169</v>
      </c>
      <c r="D36" s="42" t="s">
        <v>323</v>
      </c>
      <c r="E36" s="42" t="s">
        <v>145</v>
      </c>
      <c r="F36" s="111">
        <v>0.1</v>
      </c>
      <c r="G36" s="168">
        <v>1</v>
      </c>
      <c r="H36" s="42">
        <v>0</v>
      </c>
      <c r="I36" s="177">
        <v>0</v>
      </c>
      <c r="J36" s="177">
        <v>0</v>
      </c>
      <c r="K36" s="177">
        <v>0</v>
      </c>
      <c r="L36" s="177">
        <v>0</v>
      </c>
      <c r="M36" s="217">
        <v>0</v>
      </c>
      <c r="N36" s="8"/>
    </row>
    <row r="37" spans="1:14" s="15" customFormat="1" ht="13.5" thickBot="1">
      <c r="A37" s="92">
        <v>34</v>
      </c>
      <c r="B37" s="492" t="s">
        <v>462</v>
      </c>
      <c r="C37" s="94" t="s">
        <v>149</v>
      </c>
      <c r="D37" s="94" t="s">
        <v>266</v>
      </c>
      <c r="E37" s="94" t="s">
        <v>145</v>
      </c>
      <c r="F37" s="325">
        <v>0.1</v>
      </c>
      <c r="G37" s="266">
        <v>1</v>
      </c>
      <c r="H37" s="94">
        <v>0</v>
      </c>
      <c r="I37" s="267">
        <v>0</v>
      </c>
      <c r="J37" s="267">
        <v>0</v>
      </c>
      <c r="K37" s="267">
        <v>0</v>
      </c>
      <c r="L37" s="267">
        <v>0</v>
      </c>
      <c r="M37" s="493">
        <v>0</v>
      </c>
      <c r="N37" s="8"/>
    </row>
    <row r="38" spans="1:14" s="15" customFormat="1" ht="12.75">
      <c r="A38" s="281">
        <v>35</v>
      </c>
      <c r="B38" s="282" t="s">
        <v>705</v>
      </c>
      <c r="C38" s="283" t="s">
        <v>159</v>
      </c>
      <c r="D38" s="283" t="s">
        <v>277</v>
      </c>
      <c r="E38" s="283" t="s">
        <v>657</v>
      </c>
      <c r="F38" s="335">
        <v>0.7</v>
      </c>
      <c r="G38" s="284"/>
      <c r="H38" s="283" t="s">
        <v>991</v>
      </c>
      <c r="I38" s="273"/>
      <c r="J38" s="273"/>
      <c r="K38" s="335"/>
      <c r="L38" s="273"/>
      <c r="M38" s="274"/>
      <c r="N38" s="8"/>
    </row>
    <row r="39" spans="1:14" s="15" customFormat="1" ht="12.75">
      <c r="A39" s="275">
        <v>36</v>
      </c>
      <c r="B39" s="276" t="s">
        <v>706</v>
      </c>
      <c r="C39" s="277" t="s">
        <v>146</v>
      </c>
      <c r="D39" s="277" t="s">
        <v>655</v>
      </c>
      <c r="E39" s="277" t="s">
        <v>657</v>
      </c>
      <c r="F39" s="333">
        <v>0.3</v>
      </c>
      <c r="G39" s="278"/>
      <c r="H39" s="277" t="s">
        <v>991</v>
      </c>
      <c r="I39" s="279"/>
      <c r="J39" s="279"/>
      <c r="K39" s="279"/>
      <c r="L39" s="279"/>
      <c r="M39" s="280"/>
      <c r="N39" s="8"/>
    </row>
    <row r="40" spans="1:14" s="15" customFormat="1" ht="13.5" thickBot="1">
      <c r="A40" s="405">
        <v>37</v>
      </c>
      <c r="B40" s="406" t="s">
        <v>707</v>
      </c>
      <c r="C40" s="407" t="s">
        <v>153</v>
      </c>
      <c r="D40" s="407" t="s">
        <v>662</v>
      </c>
      <c r="E40" s="407" t="s">
        <v>657</v>
      </c>
      <c r="F40" s="408">
        <v>0.1</v>
      </c>
      <c r="G40" s="409"/>
      <c r="H40" s="407" t="s">
        <v>991</v>
      </c>
      <c r="I40" s="410"/>
      <c r="J40" s="410"/>
      <c r="K40" s="410"/>
      <c r="L40" s="410"/>
      <c r="M40" s="411"/>
      <c r="N40" s="8"/>
    </row>
    <row r="41" spans="1:14" s="15" customFormat="1" ht="12.75">
      <c r="A41" s="412">
        <v>38</v>
      </c>
      <c r="B41" s="413" t="s">
        <v>626</v>
      </c>
      <c r="C41" s="302" t="s">
        <v>144</v>
      </c>
      <c r="D41" s="302" t="s">
        <v>62</v>
      </c>
      <c r="E41" s="302" t="s">
        <v>61</v>
      </c>
      <c r="F41" s="311">
        <v>10</v>
      </c>
      <c r="G41" s="414"/>
      <c r="H41" s="302"/>
      <c r="I41" s="318"/>
      <c r="J41" s="318"/>
      <c r="K41" s="318"/>
      <c r="L41" s="318"/>
      <c r="M41" s="415"/>
      <c r="N41" s="8"/>
    </row>
    <row r="42" spans="1:14" s="15" customFormat="1" ht="12.75">
      <c r="A42" s="320">
        <v>39</v>
      </c>
      <c r="B42" s="416" t="s">
        <v>1024</v>
      </c>
      <c r="C42" s="138" t="s">
        <v>156</v>
      </c>
      <c r="D42" s="138" t="s">
        <v>277</v>
      </c>
      <c r="E42" s="138" t="s">
        <v>61</v>
      </c>
      <c r="F42" s="331">
        <v>7.5</v>
      </c>
      <c r="G42" s="417"/>
      <c r="H42" s="138"/>
      <c r="I42" s="342"/>
      <c r="J42" s="342"/>
      <c r="K42" s="342"/>
      <c r="L42" s="342"/>
      <c r="M42" s="418"/>
      <c r="N42" s="8"/>
    </row>
    <row r="43" spans="1:14" s="15" customFormat="1" ht="12.75">
      <c r="A43" s="320">
        <v>40</v>
      </c>
      <c r="B43" s="416" t="s">
        <v>1311</v>
      </c>
      <c r="C43" s="138" t="s">
        <v>149</v>
      </c>
      <c r="D43" s="138" t="s">
        <v>298</v>
      </c>
      <c r="E43" s="138" t="s">
        <v>61</v>
      </c>
      <c r="F43" s="331">
        <v>2</v>
      </c>
      <c r="G43" s="417"/>
      <c r="H43" s="138"/>
      <c r="I43" s="342"/>
      <c r="J43" s="342"/>
      <c r="K43" s="342"/>
      <c r="L43" s="342"/>
      <c r="M43" s="418"/>
      <c r="N43" s="8"/>
    </row>
    <row r="44" spans="1:14" s="15" customFormat="1" ht="12.75">
      <c r="A44" s="320">
        <v>41</v>
      </c>
      <c r="B44" s="416" t="s">
        <v>1396</v>
      </c>
      <c r="C44" s="138" t="s">
        <v>1271</v>
      </c>
      <c r="D44" s="138" t="s">
        <v>650</v>
      </c>
      <c r="E44" s="138" t="s">
        <v>61</v>
      </c>
      <c r="F44" s="331">
        <v>0.5</v>
      </c>
      <c r="G44" s="417"/>
      <c r="H44" s="138"/>
      <c r="I44" s="342"/>
      <c r="J44" s="342"/>
      <c r="K44" s="342"/>
      <c r="L44" s="342"/>
      <c r="M44" s="418"/>
      <c r="N44" s="8"/>
    </row>
    <row r="45" spans="1:14" s="15" customFormat="1" ht="12.75">
      <c r="A45" s="320">
        <v>42</v>
      </c>
      <c r="B45" s="416" t="s">
        <v>1402</v>
      </c>
      <c r="C45" s="138" t="s">
        <v>1403</v>
      </c>
      <c r="D45" s="138" t="s">
        <v>637</v>
      </c>
      <c r="E45" s="138" t="s">
        <v>61</v>
      </c>
      <c r="F45" s="331">
        <v>0.5</v>
      </c>
      <c r="G45" s="417"/>
      <c r="H45" s="138"/>
      <c r="I45" s="342"/>
      <c r="J45" s="342"/>
      <c r="K45" s="342"/>
      <c r="L45" s="342"/>
      <c r="M45" s="418"/>
      <c r="N45" s="8"/>
    </row>
    <row r="46" spans="1:14" s="15" customFormat="1" ht="12.75">
      <c r="A46" s="320">
        <v>43</v>
      </c>
      <c r="B46" s="416" t="s">
        <v>1638</v>
      </c>
      <c r="C46" s="138" t="s">
        <v>154</v>
      </c>
      <c r="D46" s="138" t="s">
        <v>269</v>
      </c>
      <c r="E46" s="138" t="s">
        <v>61</v>
      </c>
      <c r="F46" s="331">
        <v>0.5</v>
      </c>
      <c r="G46" s="417"/>
      <c r="H46" s="138"/>
      <c r="I46" s="342"/>
      <c r="J46" s="342"/>
      <c r="K46" s="342"/>
      <c r="L46" s="342"/>
      <c r="M46" s="418"/>
      <c r="N46" s="8"/>
    </row>
    <row r="47" spans="1:14" s="15" customFormat="1" ht="12.75">
      <c r="A47" s="320">
        <v>44</v>
      </c>
      <c r="B47" s="416" t="s">
        <v>1616</v>
      </c>
      <c r="C47" s="138" t="s">
        <v>160</v>
      </c>
      <c r="D47" s="138" t="s">
        <v>268</v>
      </c>
      <c r="E47" s="138" t="s">
        <v>61</v>
      </c>
      <c r="F47" s="331">
        <v>0.5</v>
      </c>
      <c r="G47" s="417"/>
      <c r="H47" s="138"/>
      <c r="I47" s="342"/>
      <c r="J47" s="342"/>
      <c r="K47" s="342"/>
      <c r="L47" s="342"/>
      <c r="M47" s="418"/>
      <c r="N47" s="8"/>
    </row>
    <row r="48" spans="1:14" s="15" customFormat="1" ht="12.75">
      <c r="A48" s="320">
        <v>45</v>
      </c>
      <c r="B48" s="416" t="s">
        <v>1641</v>
      </c>
      <c r="C48" s="138" t="s">
        <v>167</v>
      </c>
      <c r="D48" s="138" t="s">
        <v>62</v>
      </c>
      <c r="E48" s="138" t="s">
        <v>61</v>
      </c>
      <c r="F48" s="331">
        <v>0.5</v>
      </c>
      <c r="G48" s="417"/>
      <c r="H48" s="138"/>
      <c r="I48" s="342"/>
      <c r="J48" s="342"/>
      <c r="K48" s="342"/>
      <c r="L48" s="342"/>
      <c r="M48" s="418"/>
      <c r="N48" s="8"/>
    </row>
    <row r="49" spans="1:14" s="15" customFormat="1" ht="12.75">
      <c r="A49" s="320">
        <v>46</v>
      </c>
      <c r="B49" s="416" t="s">
        <v>1646</v>
      </c>
      <c r="C49" s="138" t="s">
        <v>159</v>
      </c>
      <c r="D49" s="138" t="s">
        <v>662</v>
      </c>
      <c r="E49" s="138" t="s">
        <v>61</v>
      </c>
      <c r="F49" s="331">
        <v>0.5</v>
      </c>
      <c r="G49" s="417"/>
      <c r="H49" s="138"/>
      <c r="I49" s="342"/>
      <c r="J49" s="342"/>
      <c r="K49" s="342"/>
      <c r="L49" s="342"/>
      <c r="M49" s="418"/>
      <c r="N49" s="8"/>
    </row>
    <row r="50" spans="1:14" s="15" customFormat="1" ht="12.75">
      <c r="A50" s="320">
        <v>47</v>
      </c>
      <c r="B50" s="416" t="s">
        <v>1496</v>
      </c>
      <c r="C50" s="138" t="s">
        <v>844</v>
      </c>
      <c r="D50" s="138" t="s">
        <v>649</v>
      </c>
      <c r="E50" s="138" t="s">
        <v>61</v>
      </c>
      <c r="F50" s="331">
        <v>0.1</v>
      </c>
      <c r="G50" s="417"/>
      <c r="H50" s="138"/>
      <c r="I50" s="342"/>
      <c r="J50" s="342"/>
      <c r="K50" s="342"/>
      <c r="L50" s="342"/>
      <c r="M50" s="418"/>
      <c r="N50" s="8"/>
    </row>
    <row r="51" spans="1:14" s="15" customFormat="1" ht="12.75">
      <c r="A51" s="320">
        <v>48</v>
      </c>
      <c r="B51" s="416" t="s">
        <v>1546</v>
      </c>
      <c r="C51" s="138" t="s">
        <v>162</v>
      </c>
      <c r="D51" s="138" t="s">
        <v>633</v>
      </c>
      <c r="E51" s="138" t="s">
        <v>61</v>
      </c>
      <c r="F51" s="331">
        <v>0.1</v>
      </c>
      <c r="G51" s="417"/>
      <c r="H51" s="138"/>
      <c r="I51" s="342"/>
      <c r="J51" s="342"/>
      <c r="K51" s="342"/>
      <c r="L51" s="342"/>
      <c r="M51" s="418"/>
      <c r="N51" s="8"/>
    </row>
    <row r="52" spans="1:14" s="15" customFormat="1" ht="12.75">
      <c r="A52" s="320">
        <v>49</v>
      </c>
      <c r="B52" s="416" t="s">
        <v>1547</v>
      </c>
      <c r="C52" s="138" t="s">
        <v>161</v>
      </c>
      <c r="D52" s="138" t="s">
        <v>675</v>
      </c>
      <c r="E52" s="138" t="s">
        <v>61</v>
      </c>
      <c r="F52" s="331">
        <v>0.1</v>
      </c>
      <c r="G52" s="417"/>
      <c r="H52" s="138"/>
      <c r="I52" s="342"/>
      <c r="J52" s="342"/>
      <c r="K52" s="342"/>
      <c r="L52" s="342"/>
      <c r="M52" s="418"/>
      <c r="N52" s="8"/>
    </row>
    <row r="53" spans="1:14" s="15" customFormat="1" ht="12.75">
      <c r="A53" s="320">
        <v>50</v>
      </c>
      <c r="B53" s="416" t="s">
        <v>1548</v>
      </c>
      <c r="C53" s="138" t="s">
        <v>165</v>
      </c>
      <c r="D53" s="138" t="s">
        <v>22</v>
      </c>
      <c r="E53" s="138" t="s">
        <v>61</v>
      </c>
      <c r="F53" s="331">
        <v>0.1</v>
      </c>
      <c r="G53" s="417"/>
      <c r="H53" s="138"/>
      <c r="I53" s="342"/>
      <c r="J53" s="342"/>
      <c r="K53" s="342"/>
      <c r="L53" s="342"/>
      <c r="M53" s="418"/>
      <c r="N53" s="8"/>
    </row>
    <row r="54" spans="1:14" s="15" customFormat="1" ht="13.5" thickBot="1">
      <c r="A54" s="23"/>
      <c r="B54" s="62" t="s">
        <v>50</v>
      </c>
      <c r="C54" s="63"/>
      <c r="D54" s="63"/>
      <c r="E54" s="63"/>
      <c r="F54" s="238">
        <f>SUM(F4:F53)</f>
        <v>83.1</v>
      </c>
      <c r="G54" s="63"/>
      <c r="H54" s="63"/>
      <c r="I54" s="115">
        <f>SUM(I4:I53)</f>
        <v>59.599999999999994</v>
      </c>
      <c r="J54" s="115">
        <f>SUM(J4:J53)</f>
        <v>63.6</v>
      </c>
      <c r="K54" s="115">
        <f>SUM(K4:K53)</f>
        <v>41.800000000000004</v>
      </c>
      <c r="L54" s="115">
        <f>SUM(L4:L53)</f>
        <v>23.7</v>
      </c>
      <c r="M54" s="116">
        <f>SUM(M4:M53)</f>
        <v>0</v>
      </c>
      <c r="N54" s="8"/>
    </row>
    <row r="55" spans="1:14" s="15" customFormat="1" ht="13.5" thickBot="1">
      <c r="A55" s="80"/>
      <c r="B55" s="81" t="s">
        <v>990</v>
      </c>
      <c r="C55" s="82"/>
      <c r="D55" s="82"/>
      <c r="E55" s="82"/>
      <c r="F55" s="237">
        <v>2</v>
      </c>
      <c r="G55" s="82"/>
      <c r="H55" s="82"/>
      <c r="I55" s="83"/>
      <c r="J55" s="84"/>
      <c r="K55" s="84"/>
      <c r="L55" s="84"/>
      <c r="M55" s="85"/>
      <c r="N55" s="8"/>
    </row>
    <row r="56" spans="1:14" s="15" customFormat="1" ht="13.5" thickBot="1">
      <c r="A56" s="10"/>
      <c r="B56" s="11" t="s">
        <v>49</v>
      </c>
      <c r="C56" s="12"/>
      <c r="D56" s="12"/>
      <c r="E56" s="12"/>
      <c r="F56" s="238">
        <v>-1.3</v>
      </c>
      <c r="G56" s="12"/>
      <c r="H56" s="12"/>
      <c r="I56" s="13"/>
      <c r="J56" s="24"/>
      <c r="K56" s="24"/>
      <c r="L56" s="24"/>
      <c r="M56" s="25"/>
      <c r="N56" s="8"/>
    </row>
    <row r="57" spans="1:14" s="15" customFormat="1" ht="12.75">
      <c r="A57" s="34"/>
      <c r="B57" s="35"/>
      <c r="C57" s="34"/>
      <c r="D57" s="34"/>
      <c r="E57" s="34"/>
      <c r="F57" s="246"/>
      <c r="G57" s="34"/>
      <c r="H57" s="34"/>
      <c r="I57" s="368"/>
      <c r="J57" s="368"/>
      <c r="K57" s="369"/>
      <c r="L57" s="369"/>
      <c r="M57"/>
      <c r="N57" s="8"/>
    </row>
    <row r="58" spans="1:14" s="15" customFormat="1" ht="13.5" customHeight="1">
      <c r="A58"/>
      <c r="B58"/>
      <c r="C58"/>
      <c r="D58"/>
      <c r="E58"/>
      <c r="F58" s="240"/>
      <c r="G58"/>
      <c r="H58"/>
      <c r="I58" s="369"/>
      <c r="J58" s="369"/>
      <c r="K58" s="369"/>
      <c r="L58" s="369"/>
      <c r="M58"/>
      <c r="N58" s="8"/>
    </row>
    <row r="59" spans="2:13" s="69" customFormat="1" ht="13.5" customHeight="1" thickBot="1">
      <c r="B59" s="15" t="s">
        <v>1267</v>
      </c>
      <c r="C59" s="8"/>
      <c r="D59" s="8"/>
      <c r="E59" s="15"/>
      <c r="F59" s="7"/>
      <c r="G59" s="8"/>
      <c r="H59" s="8"/>
      <c r="I59" s="8"/>
      <c r="J59" s="8"/>
      <c r="K59" s="8"/>
      <c r="L59" s="8"/>
      <c r="M59" s="8"/>
    </row>
    <row r="60" spans="2:13" s="15" customFormat="1" ht="13.5" customHeight="1">
      <c r="B60" s="551" t="s">
        <v>1209</v>
      </c>
      <c r="C60" s="569" t="s">
        <v>156</v>
      </c>
      <c r="D60" s="569" t="s">
        <v>662</v>
      </c>
      <c r="E60" s="569" t="s">
        <v>1266</v>
      </c>
      <c r="F60" s="552">
        <v>1.5</v>
      </c>
      <c r="G60" s="552"/>
      <c r="H60" s="552"/>
      <c r="I60" s="552"/>
      <c r="J60" s="552"/>
      <c r="K60" s="552"/>
      <c r="L60" s="552"/>
      <c r="M60" s="553"/>
    </row>
    <row r="61" spans="2:13" s="15" customFormat="1" ht="13.5" customHeight="1">
      <c r="B61" s="554" t="s">
        <v>1210</v>
      </c>
      <c r="C61" s="568" t="s">
        <v>144</v>
      </c>
      <c r="D61" s="568" t="s">
        <v>277</v>
      </c>
      <c r="E61" s="568" t="s">
        <v>1266</v>
      </c>
      <c r="F61" s="550">
        <v>0.6</v>
      </c>
      <c r="G61" s="550"/>
      <c r="H61" s="550"/>
      <c r="I61" s="550"/>
      <c r="J61" s="550"/>
      <c r="K61" s="550"/>
      <c r="L61" s="550"/>
      <c r="M61" s="555"/>
    </row>
    <row r="62" spans="1:17" ht="13.5" customHeight="1">
      <c r="A62" s="15"/>
      <c r="B62" s="554" t="s">
        <v>1211</v>
      </c>
      <c r="C62" s="568" t="s">
        <v>146</v>
      </c>
      <c r="D62" s="568" t="s">
        <v>637</v>
      </c>
      <c r="E62" s="568" t="s">
        <v>1266</v>
      </c>
      <c r="F62" s="550">
        <v>0.5</v>
      </c>
      <c r="G62" s="550"/>
      <c r="H62" s="550"/>
      <c r="I62" s="550"/>
      <c r="J62" s="550"/>
      <c r="K62" s="550"/>
      <c r="L62" s="550"/>
      <c r="M62" s="555"/>
      <c r="N62" s="15"/>
      <c r="O62" s="15"/>
      <c r="P62" s="15"/>
      <c r="Q62" s="15"/>
    </row>
    <row r="63" spans="1:17" ht="13.5" customHeight="1">
      <c r="A63" s="15"/>
      <c r="B63" s="554" t="s">
        <v>1212</v>
      </c>
      <c r="C63" s="568" t="s">
        <v>157</v>
      </c>
      <c r="D63" s="568" t="s">
        <v>682</v>
      </c>
      <c r="E63" s="568" t="s">
        <v>1266</v>
      </c>
      <c r="F63" s="550">
        <v>0.4</v>
      </c>
      <c r="G63" s="550"/>
      <c r="H63" s="550"/>
      <c r="I63" s="550"/>
      <c r="J63" s="550"/>
      <c r="K63" s="550"/>
      <c r="L63" s="550"/>
      <c r="M63" s="555"/>
      <c r="N63" s="15"/>
      <c r="O63" s="15"/>
      <c r="P63" s="15"/>
      <c r="Q63" s="15"/>
    </row>
    <row r="64" spans="1:17" ht="13.5" customHeight="1">
      <c r="A64" s="15"/>
      <c r="B64" s="554" t="s">
        <v>1213</v>
      </c>
      <c r="C64" s="568" t="s">
        <v>144</v>
      </c>
      <c r="D64" s="568" t="s">
        <v>649</v>
      </c>
      <c r="E64" s="568" t="s">
        <v>1266</v>
      </c>
      <c r="F64" s="550">
        <v>0.4</v>
      </c>
      <c r="G64" s="550"/>
      <c r="H64" s="550"/>
      <c r="I64" s="550"/>
      <c r="J64" s="550"/>
      <c r="K64" s="550"/>
      <c r="L64" s="550"/>
      <c r="M64" s="555"/>
      <c r="N64" s="15"/>
      <c r="O64" s="15"/>
      <c r="P64" s="15"/>
      <c r="Q64" s="15"/>
    </row>
    <row r="65" spans="1:17" ht="13.5" customHeight="1">
      <c r="A65" s="15"/>
      <c r="B65" s="554" t="s">
        <v>1214</v>
      </c>
      <c r="C65" s="568" t="s">
        <v>156</v>
      </c>
      <c r="D65" s="568" t="s">
        <v>654</v>
      </c>
      <c r="E65" s="568" t="s">
        <v>1266</v>
      </c>
      <c r="F65" s="550">
        <v>0.3</v>
      </c>
      <c r="G65" s="550"/>
      <c r="H65" s="550"/>
      <c r="I65" s="550"/>
      <c r="J65" s="550"/>
      <c r="K65" s="550"/>
      <c r="L65" s="550"/>
      <c r="M65" s="555"/>
      <c r="N65" s="15"/>
      <c r="O65" s="15"/>
      <c r="P65" s="15"/>
      <c r="Q65" s="15"/>
    </row>
    <row r="66" spans="1:17" ht="13.5" customHeight="1">
      <c r="A66" s="15"/>
      <c r="B66" s="554" t="s">
        <v>1215</v>
      </c>
      <c r="C66" s="568" t="s">
        <v>146</v>
      </c>
      <c r="D66" s="568" t="s">
        <v>269</v>
      </c>
      <c r="E66" s="568" t="s">
        <v>1266</v>
      </c>
      <c r="F66" s="550">
        <v>0.2</v>
      </c>
      <c r="G66" s="550"/>
      <c r="H66" s="550"/>
      <c r="I66" s="550"/>
      <c r="J66" s="550"/>
      <c r="K66" s="550"/>
      <c r="L66" s="550"/>
      <c r="M66" s="555"/>
      <c r="N66" s="15"/>
      <c r="O66" s="15"/>
      <c r="P66" s="15"/>
      <c r="Q66" s="15"/>
    </row>
    <row r="67" spans="1:17" ht="13.5" customHeight="1">
      <c r="A67" s="15"/>
      <c r="B67" s="554" t="s">
        <v>1216</v>
      </c>
      <c r="C67" s="568" t="s">
        <v>153</v>
      </c>
      <c r="D67" s="568" t="s">
        <v>644</v>
      </c>
      <c r="E67" s="568" t="s">
        <v>1266</v>
      </c>
      <c r="F67" s="550">
        <v>0.2</v>
      </c>
      <c r="G67" s="550"/>
      <c r="H67" s="550"/>
      <c r="I67" s="550"/>
      <c r="J67" s="550"/>
      <c r="K67" s="550"/>
      <c r="L67" s="550"/>
      <c r="M67" s="555"/>
      <c r="N67" s="15"/>
      <c r="O67" s="15"/>
      <c r="P67" s="15"/>
      <c r="Q67" s="15"/>
    </row>
    <row r="68" spans="1:17" ht="13.5" customHeight="1">
      <c r="A68" s="15"/>
      <c r="B68" s="554" t="s">
        <v>1217</v>
      </c>
      <c r="C68" s="568" t="s">
        <v>146</v>
      </c>
      <c r="D68" s="568" t="s">
        <v>662</v>
      </c>
      <c r="E68" s="568" t="s">
        <v>1266</v>
      </c>
      <c r="F68" s="550">
        <v>0.1</v>
      </c>
      <c r="G68" s="550"/>
      <c r="H68" s="550"/>
      <c r="I68" s="550"/>
      <c r="J68" s="550"/>
      <c r="K68" s="550"/>
      <c r="L68" s="550"/>
      <c r="M68" s="555"/>
      <c r="N68" s="15"/>
      <c r="O68" s="15"/>
      <c r="P68" s="15"/>
      <c r="Q68" s="15"/>
    </row>
    <row r="69" spans="1:17" ht="13.5" customHeight="1">
      <c r="A69" s="15"/>
      <c r="B69" s="554" t="s">
        <v>1218</v>
      </c>
      <c r="C69" s="568" t="s">
        <v>162</v>
      </c>
      <c r="D69" s="568" t="s">
        <v>269</v>
      </c>
      <c r="E69" s="568" t="s">
        <v>1266</v>
      </c>
      <c r="F69" s="550">
        <v>0.1</v>
      </c>
      <c r="G69" s="550"/>
      <c r="H69" s="550"/>
      <c r="I69" s="550"/>
      <c r="J69" s="550"/>
      <c r="K69" s="550"/>
      <c r="L69" s="550"/>
      <c r="M69" s="555"/>
      <c r="N69" s="15"/>
      <c r="O69" s="15"/>
      <c r="P69" s="15"/>
      <c r="Q69" s="15"/>
    </row>
    <row r="70" spans="1:17" ht="13.5" customHeight="1">
      <c r="A70" s="15"/>
      <c r="B70" s="554" t="s">
        <v>1219</v>
      </c>
      <c r="C70" s="568" t="s">
        <v>150</v>
      </c>
      <c r="D70" s="568" t="s">
        <v>19</v>
      </c>
      <c r="E70" s="568" t="s">
        <v>1266</v>
      </c>
      <c r="F70" s="550">
        <v>0.1</v>
      </c>
      <c r="G70" s="550"/>
      <c r="H70" s="550"/>
      <c r="I70" s="550"/>
      <c r="J70" s="550"/>
      <c r="K70" s="550"/>
      <c r="L70" s="550"/>
      <c r="M70" s="555"/>
      <c r="N70" s="15"/>
      <c r="O70" s="15"/>
      <c r="P70" s="15"/>
      <c r="Q70" s="15"/>
    </row>
    <row r="71" spans="1:17" ht="13.5" customHeight="1">
      <c r="A71" s="15"/>
      <c r="B71" s="554" t="s">
        <v>1220</v>
      </c>
      <c r="C71" s="568" t="s">
        <v>165</v>
      </c>
      <c r="D71" s="568" t="s">
        <v>625</v>
      </c>
      <c r="E71" s="568" t="s">
        <v>1266</v>
      </c>
      <c r="F71" s="550">
        <v>0.1</v>
      </c>
      <c r="G71" s="550"/>
      <c r="H71" s="550"/>
      <c r="I71" s="550"/>
      <c r="J71" s="550"/>
      <c r="K71" s="550"/>
      <c r="L71" s="550"/>
      <c r="M71" s="555"/>
      <c r="N71" s="15"/>
      <c r="O71" s="15"/>
      <c r="P71" s="15"/>
      <c r="Q71" s="15"/>
    </row>
    <row r="72" spans="1:17" ht="13.5" customHeight="1" thickBot="1">
      <c r="A72" s="15"/>
      <c r="B72" s="556" t="s">
        <v>1221</v>
      </c>
      <c r="C72" s="570" t="s">
        <v>159</v>
      </c>
      <c r="D72" s="570" t="s">
        <v>678</v>
      </c>
      <c r="E72" s="570" t="s">
        <v>1266</v>
      </c>
      <c r="F72" s="557">
        <v>0.1</v>
      </c>
      <c r="G72" s="557"/>
      <c r="H72" s="557"/>
      <c r="I72" s="557"/>
      <c r="J72" s="557"/>
      <c r="K72" s="557"/>
      <c r="L72" s="557"/>
      <c r="M72" s="558"/>
      <c r="N72" s="15"/>
      <c r="O72" s="15"/>
      <c r="P72" s="15"/>
      <c r="Q72" s="15"/>
    </row>
    <row r="73" ht="12.75">
      <c r="A73" s="15"/>
    </row>
    <row r="74" spans="2:14" s="15" customFormat="1" ht="12.75">
      <c r="B74"/>
      <c r="C74"/>
      <c r="D74"/>
      <c r="E74"/>
      <c r="F74" s="240"/>
      <c r="G74"/>
      <c r="H74"/>
      <c r="I74" s="369"/>
      <c r="J74" s="369"/>
      <c r="K74" s="369"/>
      <c r="L74" s="369"/>
      <c r="M74"/>
      <c r="N74" s="8"/>
    </row>
    <row r="75" spans="1:14" s="15" customFormat="1" ht="12.75">
      <c r="A75"/>
      <c r="B75"/>
      <c r="C75"/>
      <c r="D75"/>
      <c r="E75"/>
      <c r="F75" s="240"/>
      <c r="G75"/>
      <c r="H75"/>
      <c r="I75" s="369"/>
      <c r="J75" s="369"/>
      <c r="K75" s="369"/>
      <c r="L75" s="369"/>
      <c r="M75"/>
      <c r="N75" s="8"/>
    </row>
    <row r="91" spans="1:13" s="15" customFormat="1" ht="13.5" customHeight="1">
      <c r="A91"/>
      <c r="B91"/>
      <c r="C91"/>
      <c r="D91"/>
      <c r="E91"/>
      <c r="F91" s="240"/>
      <c r="G91"/>
      <c r="H91"/>
      <c r="I91" s="369"/>
      <c r="J91" s="369"/>
      <c r="K91" s="369"/>
      <c r="L91" s="369"/>
      <c r="M91"/>
    </row>
    <row r="92" spans="1:256" s="45" customFormat="1" ht="13.5" customHeight="1">
      <c r="A92"/>
      <c r="B92"/>
      <c r="C92"/>
      <c r="D92"/>
      <c r="E92"/>
      <c r="F92" s="240"/>
      <c r="G92"/>
      <c r="H92"/>
      <c r="I92" s="369"/>
      <c r="J92" s="369"/>
      <c r="K92" s="369"/>
      <c r="L92" s="369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14" s="15" customFormat="1" ht="13.5" customHeight="1">
      <c r="A93"/>
      <c r="B93"/>
      <c r="C93"/>
      <c r="D93"/>
      <c r="E93"/>
      <c r="F93" s="240"/>
      <c r="G93"/>
      <c r="H93"/>
      <c r="I93" s="369"/>
      <c r="J93" s="369"/>
      <c r="K93" s="369"/>
      <c r="L93" s="369"/>
      <c r="M93"/>
      <c r="N93" s="8"/>
    </row>
    <row r="94" spans="1:14" s="15" customFormat="1" ht="13.5" customHeight="1">
      <c r="A94"/>
      <c r="B94"/>
      <c r="C94"/>
      <c r="D94"/>
      <c r="E94"/>
      <c r="F94" s="240"/>
      <c r="G94"/>
      <c r="H94"/>
      <c r="I94" s="369"/>
      <c r="J94" s="369"/>
      <c r="K94" s="369"/>
      <c r="L94" s="369"/>
      <c r="M94"/>
      <c r="N94" s="8"/>
    </row>
    <row r="95" spans="1:14" s="15" customFormat="1" ht="13.5" customHeight="1">
      <c r="A95"/>
      <c r="B95"/>
      <c r="C95"/>
      <c r="D95"/>
      <c r="E95"/>
      <c r="F95" s="240"/>
      <c r="G95"/>
      <c r="H95"/>
      <c r="I95" s="369"/>
      <c r="J95" s="369"/>
      <c r="K95" s="369"/>
      <c r="L95" s="369"/>
      <c r="M95"/>
      <c r="N95" s="8"/>
    </row>
    <row r="96" spans="1:14" s="15" customFormat="1" ht="13.5" customHeight="1">
      <c r="A96"/>
      <c r="B96"/>
      <c r="C96"/>
      <c r="D96"/>
      <c r="E96"/>
      <c r="F96" s="240"/>
      <c r="G96"/>
      <c r="H96"/>
      <c r="I96" s="369"/>
      <c r="J96" s="369"/>
      <c r="K96" s="369"/>
      <c r="L96" s="369"/>
      <c r="M96"/>
      <c r="N96" s="8"/>
    </row>
    <row r="97" spans="1:14" s="15" customFormat="1" ht="13.5" customHeight="1">
      <c r="A97"/>
      <c r="B97"/>
      <c r="C97"/>
      <c r="D97"/>
      <c r="E97"/>
      <c r="F97" s="240"/>
      <c r="G97"/>
      <c r="H97"/>
      <c r="I97" s="369"/>
      <c r="J97" s="369"/>
      <c r="K97" s="369"/>
      <c r="L97" s="369"/>
      <c r="M97"/>
      <c r="N97" s="8"/>
    </row>
    <row r="98" spans="1:14" s="15" customFormat="1" ht="13.5" customHeight="1">
      <c r="A98"/>
      <c r="B98"/>
      <c r="C98"/>
      <c r="D98"/>
      <c r="E98"/>
      <c r="F98" s="240"/>
      <c r="G98"/>
      <c r="H98"/>
      <c r="I98" s="369"/>
      <c r="J98" s="369"/>
      <c r="K98" s="369"/>
      <c r="L98" s="369"/>
      <c r="M98"/>
      <c r="N98" s="8"/>
    </row>
    <row r="99" spans="1:14" s="15" customFormat="1" ht="13.5" customHeight="1">
      <c r="A99"/>
      <c r="B99"/>
      <c r="C99"/>
      <c r="D99"/>
      <c r="E99"/>
      <c r="F99" s="240"/>
      <c r="G99"/>
      <c r="H99"/>
      <c r="I99" s="369"/>
      <c r="J99" s="369"/>
      <c r="K99" s="369"/>
      <c r="L99" s="369"/>
      <c r="M99"/>
      <c r="N99" s="8"/>
    </row>
    <row r="100" spans="1:14" s="15" customFormat="1" ht="13.5" customHeight="1">
      <c r="A100"/>
      <c r="B100"/>
      <c r="C100"/>
      <c r="D100"/>
      <c r="E100"/>
      <c r="F100" s="240"/>
      <c r="G100"/>
      <c r="H100"/>
      <c r="I100" s="369"/>
      <c r="J100" s="369"/>
      <c r="K100" s="369"/>
      <c r="L100" s="369"/>
      <c r="M100"/>
      <c r="N100" s="8"/>
    </row>
    <row r="101" spans="1:14" s="15" customFormat="1" ht="13.5" customHeight="1">
      <c r="A101"/>
      <c r="B101"/>
      <c r="C101"/>
      <c r="D101"/>
      <c r="E101"/>
      <c r="F101" s="240"/>
      <c r="G101"/>
      <c r="H101"/>
      <c r="I101" s="369"/>
      <c r="J101" s="369"/>
      <c r="K101" s="369"/>
      <c r="L101" s="369"/>
      <c r="M101"/>
      <c r="N101" s="8"/>
    </row>
    <row r="102" spans="1:14" s="15" customFormat="1" ht="13.5" customHeight="1">
      <c r="A102"/>
      <c r="B102"/>
      <c r="C102"/>
      <c r="D102"/>
      <c r="E102"/>
      <c r="F102" s="240"/>
      <c r="G102"/>
      <c r="H102"/>
      <c r="I102" s="369"/>
      <c r="J102" s="369"/>
      <c r="K102" s="369"/>
      <c r="L102" s="369"/>
      <c r="M102"/>
      <c r="N102" s="8"/>
    </row>
    <row r="103" spans="1:14" s="15" customFormat="1" ht="13.5" customHeight="1">
      <c r="A103"/>
      <c r="B103"/>
      <c r="C103"/>
      <c r="D103"/>
      <c r="E103"/>
      <c r="F103" s="240"/>
      <c r="G103"/>
      <c r="H103"/>
      <c r="I103" s="369"/>
      <c r="J103" s="369"/>
      <c r="K103" s="369"/>
      <c r="L103" s="369"/>
      <c r="M103"/>
      <c r="N103" s="8"/>
    </row>
    <row r="104" spans="1:14" s="15" customFormat="1" ht="13.5" customHeight="1">
      <c r="A104"/>
      <c r="B104"/>
      <c r="C104"/>
      <c r="D104"/>
      <c r="E104"/>
      <c r="F104" s="240"/>
      <c r="G104"/>
      <c r="H104"/>
      <c r="I104" s="369"/>
      <c r="J104" s="369"/>
      <c r="K104" s="369"/>
      <c r="L104" s="369"/>
      <c r="M104"/>
      <c r="N104" s="8"/>
    </row>
    <row r="105" spans="1:14" s="15" customFormat="1" ht="13.5" customHeight="1">
      <c r="A105"/>
      <c r="B105"/>
      <c r="C105"/>
      <c r="D105"/>
      <c r="E105"/>
      <c r="F105" s="240"/>
      <c r="G105"/>
      <c r="H105"/>
      <c r="I105" s="369"/>
      <c r="J105" s="369"/>
      <c r="K105" s="369"/>
      <c r="L105" s="369"/>
      <c r="M105"/>
      <c r="N105" s="8"/>
    </row>
    <row r="106" spans="1:14" s="15" customFormat="1" ht="13.5" customHeight="1">
      <c r="A106"/>
      <c r="B106"/>
      <c r="C106"/>
      <c r="D106"/>
      <c r="E106"/>
      <c r="F106" s="240"/>
      <c r="G106"/>
      <c r="H106"/>
      <c r="I106" s="369"/>
      <c r="J106" s="369"/>
      <c r="K106" s="369"/>
      <c r="L106" s="369"/>
      <c r="M106"/>
      <c r="N106" s="8"/>
    </row>
    <row r="107" spans="1:14" s="15" customFormat="1" ht="13.5" customHeight="1">
      <c r="A107"/>
      <c r="B107"/>
      <c r="C107"/>
      <c r="D107"/>
      <c r="E107"/>
      <c r="F107" s="240"/>
      <c r="G107"/>
      <c r="H107"/>
      <c r="I107" s="369"/>
      <c r="J107" s="369"/>
      <c r="K107" s="369"/>
      <c r="L107" s="369"/>
      <c r="M107"/>
      <c r="N107" s="8"/>
    </row>
  </sheetData>
  <mergeCells count="1">
    <mergeCell ref="B1:D1"/>
  </mergeCells>
  <hyperlinks>
    <hyperlink ref="B7" r:id="rId1" display="http://www.nfl.com/draft/profiles/2005/brown_jammal"/>
  </hyperlinks>
  <printOptions/>
  <pageMargins left="0.7" right="0.7" top="0.75" bottom="0.75" header="0.3" footer="0.3"/>
  <pageSetup horizontalDpi="600" verticalDpi="600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2"/>
  </sheetPr>
  <dimension ref="A1:Q67"/>
  <sheetViews>
    <sheetView workbookViewId="0" topLeftCell="A25">
      <selection activeCell="F2" sqref="F2"/>
    </sheetView>
  </sheetViews>
  <sheetFormatPr defaultColWidth="9.140625" defaultRowHeight="12.75"/>
  <cols>
    <col min="1" max="1" width="7.421875" style="0" bestFit="1" customWidth="1"/>
    <col min="2" max="2" width="22.00390625" style="0" customWidth="1"/>
    <col min="3" max="4" width="9.140625" style="16" customWidth="1"/>
    <col min="5" max="5" width="11.421875" style="0" customWidth="1"/>
    <col min="6" max="6" width="12.28125" style="0" bestFit="1" customWidth="1"/>
    <col min="7" max="7" width="9.28125" style="0" bestFit="1" customWidth="1"/>
    <col min="8" max="8" width="13.57421875" style="0" customWidth="1"/>
    <col min="9" max="10" width="8.421875" style="16" customWidth="1"/>
    <col min="11" max="13" width="8.421875" style="53" customWidth="1"/>
    <col min="14" max="14" width="7.7109375" style="0" bestFit="1" customWidth="1"/>
    <col min="15" max="15" width="4.00390625" style="0" bestFit="1" customWidth="1"/>
    <col min="16" max="16" width="14.7109375" style="0" bestFit="1" customWidth="1"/>
    <col min="17" max="17" width="9.57421875" style="0" bestFit="1" customWidth="1"/>
  </cols>
  <sheetData>
    <row r="1" spans="1:13" s="17" customFormat="1" ht="20.25" customHeight="1">
      <c r="A1" s="1"/>
      <c r="B1" s="178" t="s">
        <v>998</v>
      </c>
      <c r="C1" s="18"/>
      <c r="D1" s="18"/>
      <c r="E1" s="178"/>
      <c r="F1" s="360"/>
      <c r="G1" s="360"/>
      <c r="H1" s="360"/>
      <c r="I1" s="394"/>
      <c r="J1" s="394"/>
      <c r="K1" s="360"/>
      <c r="L1" s="2"/>
      <c r="M1" s="178"/>
    </row>
    <row r="2" spans="2:13" s="118" customFormat="1" ht="12.75">
      <c r="B2" s="118" t="s">
        <v>1629</v>
      </c>
      <c r="C2" s="117"/>
      <c r="D2" s="211" t="s">
        <v>1630</v>
      </c>
      <c r="G2" s="15" t="s">
        <v>7</v>
      </c>
      <c r="I2" s="117"/>
      <c r="J2" s="117"/>
      <c r="K2" s="122"/>
      <c r="L2" s="122"/>
      <c r="M2" s="122"/>
    </row>
    <row r="3" spans="1:13" s="15" customFormat="1" ht="26.25" thickBot="1">
      <c r="A3" s="3"/>
      <c r="B3" s="4" t="s">
        <v>139</v>
      </c>
      <c r="C3" s="3" t="s">
        <v>140</v>
      </c>
      <c r="D3" s="3" t="s">
        <v>260</v>
      </c>
      <c r="E3" s="3" t="s">
        <v>141</v>
      </c>
      <c r="F3" s="32" t="s">
        <v>4</v>
      </c>
      <c r="G3" s="32" t="s">
        <v>142</v>
      </c>
      <c r="H3" s="32" t="s">
        <v>5</v>
      </c>
      <c r="I3" s="32">
        <v>2009</v>
      </c>
      <c r="J3" s="32">
        <v>2010</v>
      </c>
      <c r="K3" s="32">
        <v>2011</v>
      </c>
      <c r="L3" s="32">
        <v>2012</v>
      </c>
      <c r="M3" s="32">
        <f>L3+1</f>
        <v>2013</v>
      </c>
    </row>
    <row r="4" spans="1:13" s="15" customFormat="1" ht="12.75">
      <c r="A4" s="5">
        <v>1</v>
      </c>
      <c r="B4" s="38" t="s">
        <v>787</v>
      </c>
      <c r="C4" s="40" t="s">
        <v>155</v>
      </c>
      <c r="D4" s="40" t="s">
        <v>280</v>
      </c>
      <c r="E4" s="40" t="s">
        <v>145</v>
      </c>
      <c r="F4" s="50">
        <v>7.5</v>
      </c>
      <c r="G4" s="40">
        <v>6</v>
      </c>
      <c r="H4" s="40">
        <v>5</v>
      </c>
      <c r="I4" s="50">
        <v>9</v>
      </c>
      <c r="J4" s="50">
        <v>10</v>
      </c>
      <c r="K4" s="50">
        <v>10</v>
      </c>
      <c r="L4" s="50">
        <v>10</v>
      </c>
      <c r="M4" s="51">
        <v>10</v>
      </c>
    </row>
    <row r="5" spans="1:13" s="15" customFormat="1" ht="12.75">
      <c r="A5" s="392">
        <v>2</v>
      </c>
      <c r="B5" s="393" t="s">
        <v>395</v>
      </c>
      <c r="C5" s="291" t="s">
        <v>156</v>
      </c>
      <c r="D5" s="291" t="s">
        <v>267</v>
      </c>
      <c r="E5" s="291" t="s">
        <v>145</v>
      </c>
      <c r="F5" s="48">
        <v>0.6</v>
      </c>
      <c r="G5" s="291">
        <v>6</v>
      </c>
      <c r="H5" s="291">
        <v>5</v>
      </c>
      <c r="I5" s="48">
        <v>2.1</v>
      </c>
      <c r="J5" s="48">
        <v>3.6</v>
      </c>
      <c r="K5" s="48">
        <v>5.1</v>
      </c>
      <c r="L5" s="48">
        <v>6.6</v>
      </c>
      <c r="M5" s="52">
        <v>8.1</v>
      </c>
    </row>
    <row r="6" spans="1:13" s="15" customFormat="1" ht="12.75">
      <c r="A6" s="70">
        <v>3</v>
      </c>
      <c r="B6" s="175" t="s">
        <v>442</v>
      </c>
      <c r="C6" s="168" t="s">
        <v>646</v>
      </c>
      <c r="D6" s="168" t="s">
        <v>281</v>
      </c>
      <c r="E6" s="168" t="s">
        <v>145</v>
      </c>
      <c r="F6" s="48">
        <v>0.2</v>
      </c>
      <c r="G6" s="168">
        <v>6</v>
      </c>
      <c r="H6" s="168">
        <v>5</v>
      </c>
      <c r="I6" s="48">
        <v>1.7</v>
      </c>
      <c r="J6" s="48">
        <v>3.2</v>
      </c>
      <c r="K6" s="48">
        <v>4.7</v>
      </c>
      <c r="L6" s="48">
        <v>6.2</v>
      </c>
      <c r="M6" s="52">
        <v>7.7</v>
      </c>
    </row>
    <row r="7" spans="1:13" s="15" customFormat="1" ht="12.75">
      <c r="A7" s="70">
        <v>4</v>
      </c>
      <c r="B7" s="175" t="s">
        <v>405</v>
      </c>
      <c r="C7" s="168" t="s">
        <v>167</v>
      </c>
      <c r="D7" s="168" t="s">
        <v>292</v>
      </c>
      <c r="E7" s="168" t="s">
        <v>145</v>
      </c>
      <c r="F7" s="48">
        <v>0.4</v>
      </c>
      <c r="G7" s="168">
        <v>4</v>
      </c>
      <c r="H7" s="168">
        <v>3</v>
      </c>
      <c r="I7" s="48">
        <v>1.4</v>
      </c>
      <c r="J7" s="48">
        <v>2.4</v>
      </c>
      <c r="K7" s="48">
        <v>3.4</v>
      </c>
      <c r="L7" s="48">
        <v>0</v>
      </c>
      <c r="M7" s="52">
        <v>0</v>
      </c>
    </row>
    <row r="8" spans="1:13" s="15" customFormat="1" ht="13.5" customHeight="1">
      <c r="A8" s="29">
        <v>5</v>
      </c>
      <c r="B8" s="39" t="s">
        <v>72</v>
      </c>
      <c r="C8" s="42" t="s">
        <v>153</v>
      </c>
      <c r="D8" s="42" t="s">
        <v>314</v>
      </c>
      <c r="E8" s="42" t="s">
        <v>145</v>
      </c>
      <c r="F8" s="48">
        <v>2</v>
      </c>
      <c r="G8" s="42">
        <v>4</v>
      </c>
      <c r="H8" s="42">
        <v>2</v>
      </c>
      <c r="I8" s="48">
        <f aca="true" t="shared" si="0" ref="I8:I22">IF(G8&lt;=4,IF(H8&gt;=1,IF(F8&lt;=9,F8+1,10),0),IF(H8&gt;=1,IF(F8&lt;=8.5,F8+1.5,10),0))</f>
        <v>3</v>
      </c>
      <c r="J8" s="48">
        <f aca="true" t="shared" si="1" ref="J8:J22">IF(G8&lt;=4,IF(H8&gt;=2,IF(I8&lt;=9,I8+1,10),0),IF(H8&gt;=2,IF(I8&lt;=8.5,I8+1.5,10),0))</f>
        <v>4</v>
      </c>
      <c r="K8" s="48">
        <f aca="true" t="shared" si="2" ref="K8:K22">IF(G8&lt;=4,IF(H8&gt;=3,IF(J8&lt;=9,J8+1,10),0),IF(H8&gt;=3,IF(J8&lt;=8.5,J8+1.5,10),0))</f>
        <v>0</v>
      </c>
      <c r="L8" s="48">
        <f aca="true" t="shared" si="3" ref="L8:L22">IF(G8&lt;=4,IF(H8&gt;=4,IF(K8&lt;=9,K8+1,10),0),IF(H8&gt;=4,IF(K8&lt;=8.5,K8+1.5,10),0))</f>
        <v>0</v>
      </c>
      <c r="M8" s="52">
        <f aca="true" t="shared" si="4" ref="M8:M22">IF(G8&lt;=4,IF(H8&gt;=5,IF(L8&lt;=9,L8+1,10),0),IF(H8&gt;=5,IF(L8&lt;=8.5,L8+1.5,10),0))</f>
        <v>0</v>
      </c>
    </row>
    <row r="9" spans="1:13" s="15" customFormat="1" ht="13.5" customHeight="1">
      <c r="A9" s="29">
        <f aca="true" t="shared" si="5" ref="A9:A36">A8+1</f>
        <v>6</v>
      </c>
      <c r="B9" s="39" t="s">
        <v>84</v>
      </c>
      <c r="C9" s="42" t="s">
        <v>149</v>
      </c>
      <c r="D9" s="42" t="s">
        <v>285</v>
      </c>
      <c r="E9" s="42" t="s">
        <v>145</v>
      </c>
      <c r="F9" s="48">
        <v>1.5</v>
      </c>
      <c r="G9" s="42">
        <v>4</v>
      </c>
      <c r="H9" s="42">
        <v>2</v>
      </c>
      <c r="I9" s="48">
        <f t="shared" si="0"/>
        <v>2.5</v>
      </c>
      <c r="J9" s="48">
        <f t="shared" si="1"/>
        <v>3.5</v>
      </c>
      <c r="K9" s="48">
        <f t="shared" si="2"/>
        <v>0</v>
      </c>
      <c r="L9" s="48">
        <f t="shared" si="3"/>
        <v>0</v>
      </c>
      <c r="M9" s="52">
        <f t="shared" si="4"/>
        <v>0</v>
      </c>
    </row>
    <row r="10" spans="1:13" s="15" customFormat="1" ht="13.5" customHeight="1">
      <c r="A10" s="70">
        <v>7</v>
      </c>
      <c r="B10" s="175" t="s">
        <v>426</v>
      </c>
      <c r="C10" s="168" t="s">
        <v>165</v>
      </c>
      <c r="D10" s="168" t="s">
        <v>266</v>
      </c>
      <c r="E10" s="168" t="s">
        <v>145</v>
      </c>
      <c r="F10" s="48">
        <v>0.3</v>
      </c>
      <c r="G10" s="168">
        <v>3</v>
      </c>
      <c r="H10" s="168">
        <v>2</v>
      </c>
      <c r="I10" s="48">
        <v>1.3</v>
      </c>
      <c r="J10" s="48">
        <v>2.3</v>
      </c>
      <c r="K10" s="48">
        <v>0</v>
      </c>
      <c r="L10" s="48">
        <v>0</v>
      </c>
      <c r="M10" s="52">
        <v>0</v>
      </c>
    </row>
    <row r="11" spans="1:13" s="15" customFormat="1" ht="13.5" customHeight="1">
      <c r="A11" s="29">
        <v>8</v>
      </c>
      <c r="B11" s="39" t="s">
        <v>908</v>
      </c>
      <c r="C11" s="42" t="s">
        <v>156</v>
      </c>
      <c r="D11" s="42" t="s">
        <v>265</v>
      </c>
      <c r="E11" s="42" t="s">
        <v>145</v>
      </c>
      <c r="F11" s="48">
        <v>0.1</v>
      </c>
      <c r="G11" s="42">
        <v>3</v>
      </c>
      <c r="H11" s="42">
        <v>2</v>
      </c>
      <c r="I11" s="48">
        <v>1.1</v>
      </c>
      <c r="J11" s="48">
        <v>2.1</v>
      </c>
      <c r="K11" s="48">
        <v>0</v>
      </c>
      <c r="L11" s="48">
        <v>0</v>
      </c>
      <c r="M11" s="52">
        <v>0</v>
      </c>
    </row>
    <row r="12" spans="1:13" s="15" customFormat="1" ht="13.5" customHeight="1">
      <c r="A12" s="29">
        <f>A11+1</f>
        <v>9</v>
      </c>
      <c r="B12" s="39" t="s">
        <v>934</v>
      </c>
      <c r="C12" s="42" t="s">
        <v>146</v>
      </c>
      <c r="D12" s="42" t="s">
        <v>314</v>
      </c>
      <c r="E12" s="42" t="s">
        <v>145</v>
      </c>
      <c r="F12" s="48">
        <v>0.1</v>
      </c>
      <c r="G12" s="42">
        <v>3</v>
      </c>
      <c r="H12" s="42">
        <v>2</v>
      </c>
      <c r="I12" s="48">
        <v>1.1</v>
      </c>
      <c r="J12" s="48">
        <v>2.1</v>
      </c>
      <c r="K12" s="48">
        <v>0</v>
      </c>
      <c r="L12" s="48">
        <v>0</v>
      </c>
      <c r="M12" s="52">
        <v>0</v>
      </c>
    </row>
    <row r="13" spans="1:13" s="15" customFormat="1" ht="13.5" customHeight="1">
      <c r="A13" s="6">
        <v>10</v>
      </c>
      <c r="B13" s="99" t="s">
        <v>550</v>
      </c>
      <c r="C13" s="97" t="s">
        <v>149</v>
      </c>
      <c r="D13" s="97" t="s">
        <v>277</v>
      </c>
      <c r="E13" s="97" t="s">
        <v>145</v>
      </c>
      <c r="F13" s="48">
        <v>1.5</v>
      </c>
      <c r="G13" s="97">
        <v>3</v>
      </c>
      <c r="H13" s="97">
        <v>1</v>
      </c>
      <c r="I13" s="48">
        <f t="shared" si="0"/>
        <v>2.5</v>
      </c>
      <c r="J13" s="48">
        <f t="shared" si="1"/>
        <v>0</v>
      </c>
      <c r="K13" s="48">
        <f t="shared" si="2"/>
        <v>0</v>
      </c>
      <c r="L13" s="48">
        <f t="shared" si="3"/>
        <v>0</v>
      </c>
      <c r="M13" s="52">
        <f t="shared" si="4"/>
        <v>0</v>
      </c>
    </row>
    <row r="14" spans="1:13" s="15" customFormat="1" ht="13.5" customHeight="1">
      <c r="A14" s="29">
        <v>11</v>
      </c>
      <c r="B14" s="39" t="s">
        <v>566</v>
      </c>
      <c r="C14" s="42" t="s">
        <v>144</v>
      </c>
      <c r="D14" s="42" t="s">
        <v>274</v>
      </c>
      <c r="E14" s="42" t="s">
        <v>145</v>
      </c>
      <c r="F14" s="48">
        <v>1.3</v>
      </c>
      <c r="G14" s="42">
        <v>3</v>
      </c>
      <c r="H14" s="42">
        <v>1</v>
      </c>
      <c r="I14" s="48">
        <f>IF(G14&lt;=4,IF(H14&gt;=1,IF(F14&lt;=9,F14+1,10),0),IF(H14&gt;=1,IF(F14&lt;=8.5,F14+1.5,10),0))</f>
        <v>2.3</v>
      </c>
      <c r="J14" s="48">
        <f>IF(G14&lt;=4,IF(H14&gt;=2,IF(I14&lt;=9,I14+1,10),0),IF(H14&gt;=2,IF(I14&lt;=8.5,I14+1.5,10),0))</f>
        <v>0</v>
      </c>
      <c r="K14" s="48">
        <f>IF(G14&lt;=4,IF(H14&gt;=3,IF(J14&lt;=9,J14+1,10),0),IF(H14&gt;=3,IF(J14&lt;=8.5,J14+1.5,10),0))</f>
        <v>0</v>
      </c>
      <c r="L14" s="48">
        <f>IF(G14&lt;=4,IF(H14&gt;=4,IF(K14&lt;=9,K14+1,10),0),IF(H14&gt;=4,IF(K14&lt;=8.5,K14+1.5,10),0))</f>
        <v>0</v>
      </c>
      <c r="M14" s="52">
        <f>IF(G14&lt;=4,IF(H14&gt;=5,IF(L14&lt;=9,L14+1,10),0),IF(H14&gt;=5,IF(L14&lt;=8.5,L14+1.5,10),0))</f>
        <v>0</v>
      </c>
    </row>
    <row r="15" spans="1:13" s="15" customFormat="1" ht="13.5" customHeight="1">
      <c r="A15" s="29">
        <v>12</v>
      </c>
      <c r="B15" s="39" t="s">
        <v>113</v>
      </c>
      <c r="C15" s="42" t="s">
        <v>154</v>
      </c>
      <c r="D15" s="42" t="s">
        <v>270</v>
      </c>
      <c r="E15" s="42" t="s">
        <v>145</v>
      </c>
      <c r="F15" s="48">
        <v>1.2</v>
      </c>
      <c r="G15" s="42">
        <v>3</v>
      </c>
      <c r="H15" s="42">
        <v>1</v>
      </c>
      <c r="I15" s="48">
        <f t="shared" si="0"/>
        <v>2.2</v>
      </c>
      <c r="J15" s="48">
        <f t="shared" si="1"/>
        <v>0</v>
      </c>
      <c r="K15" s="48">
        <f t="shared" si="2"/>
        <v>0</v>
      </c>
      <c r="L15" s="48">
        <f t="shared" si="3"/>
        <v>0</v>
      </c>
      <c r="M15" s="52">
        <f t="shared" si="4"/>
        <v>0</v>
      </c>
    </row>
    <row r="16" spans="1:13" s="15" customFormat="1" ht="13.5" customHeight="1">
      <c r="A16" s="29">
        <f t="shared" si="5"/>
        <v>13</v>
      </c>
      <c r="B16" s="39" t="s">
        <v>135</v>
      </c>
      <c r="C16" s="42" t="s">
        <v>155</v>
      </c>
      <c r="D16" s="42" t="s">
        <v>267</v>
      </c>
      <c r="E16" s="42" t="s">
        <v>145</v>
      </c>
      <c r="F16" s="48">
        <v>1.1</v>
      </c>
      <c r="G16" s="42">
        <v>3</v>
      </c>
      <c r="H16" s="42">
        <v>1</v>
      </c>
      <c r="I16" s="48">
        <f t="shared" si="0"/>
        <v>2.1</v>
      </c>
      <c r="J16" s="48">
        <f t="shared" si="1"/>
        <v>0</v>
      </c>
      <c r="K16" s="48">
        <f t="shared" si="2"/>
        <v>0</v>
      </c>
      <c r="L16" s="48">
        <f t="shared" si="3"/>
        <v>0</v>
      </c>
      <c r="M16" s="52">
        <f t="shared" si="4"/>
        <v>0</v>
      </c>
    </row>
    <row r="17" spans="1:13" s="15" customFormat="1" ht="13.5" customHeight="1">
      <c r="A17" s="6">
        <v>14</v>
      </c>
      <c r="B17" s="99" t="s">
        <v>341</v>
      </c>
      <c r="C17" s="97" t="s">
        <v>159</v>
      </c>
      <c r="D17" s="97" t="s">
        <v>266</v>
      </c>
      <c r="E17" s="97" t="s">
        <v>145</v>
      </c>
      <c r="F17" s="48">
        <v>0.5</v>
      </c>
      <c r="G17" s="97">
        <v>2</v>
      </c>
      <c r="H17" s="97">
        <v>1</v>
      </c>
      <c r="I17" s="48">
        <v>1.5</v>
      </c>
      <c r="J17" s="48">
        <v>0</v>
      </c>
      <c r="K17" s="48">
        <v>0</v>
      </c>
      <c r="L17" s="48">
        <v>0</v>
      </c>
      <c r="M17" s="52">
        <v>0</v>
      </c>
    </row>
    <row r="18" spans="1:13" s="15" customFormat="1" ht="13.5" customHeight="1">
      <c r="A18" s="6">
        <v>15</v>
      </c>
      <c r="B18" s="99" t="s">
        <v>981</v>
      </c>
      <c r="C18" s="97" t="s">
        <v>156</v>
      </c>
      <c r="D18" s="97" t="s">
        <v>275</v>
      </c>
      <c r="E18" s="97" t="s">
        <v>145</v>
      </c>
      <c r="F18" s="48">
        <v>0.5</v>
      </c>
      <c r="G18" s="97">
        <v>2</v>
      </c>
      <c r="H18" s="97">
        <v>1</v>
      </c>
      <c r="I18" s="48">
        <v>1.5</v>
      </c>
      <c r="J18" s="48">
        <v>0</v>
      </c>
      <c r="K18" s="48">
        <v>0</v>
      </c>
      <c r="L18" s="48">
        <v>0</v>
      </c>
      <c r="M18" s="52">
        <v>0</v>
      </c>
    </row>
    <row r="19" spans="1:13" s="15" customFormat="1" ht="13.5" customHeight="1">
      <c r="A19" s="6">
        <f>A18+1</f>
        <v>16</v>
      </c>
      <c r="B19" s="99" t="s">
        <v>982</v>
      </c>
      <c r="C19" s="97" t="s">
        <v>147</v>
      </c>
      <c r="D19" s="97" t="s">
        <v>318</v>
      </c>
      <c r="E19" s="97" t="s">
        <v>145</v>
      </c>
      <c r="F19" s="48">
        <v>0.5</v>
      </c>
      <c r="G19" s="97">
        <v>2</v>
      </c>
      <c r="H19" s="97">
        <v>1</v>
      </c>
      <c r="I19" s="48">
        <v>1.5</v>
      </c>
      <c r="J19" s="48">
        <v>0</v>
      </c>
      <c r="K19" s="48">
        <v>0</v>
      </c>
      <c r="L19" s="48">
        <v>0</v>
      </c>
      <c r="M19" s="52">
        <v>0</v>
      </c>
    </row>
    <row r="20" spans="1:13" s="15" customFormat="1" ht="13.5" customHeight="1">
      <c r="A20" s="6">
        <f>A19+1</f>
        <v>17</v>
      </c>
      <c r="B20" s="39" t="s">
        <v>853</v>
      </c>
      <c r="C20" s="42" t="s">
        <v>150</v>
      </c>
      <c r="D20" s="42" t="s">
        <v>314</v>
      </c>
      <c r="E20" s="42" t="s">
        <v>145</v>
      </c>
      <c r="F20" s="48">
        <v>0.5</v>
      </c>
      <c r="G20" s="168">
        <v>2</v>
      </c>
      <c r="H20" s="42">
        <v>1</v>
      </c>
      <c r="I20" s="48">
        <v>1.5</v>
      </c>
      <c r="J20" s="48">
        <v>0</v>
      </c>
      <c r="K20" s="48">
        <v>0</v>
      </c>
      <c r="L20" s="48">
        <v>0</v>
      </c>
      <c r="M20" s="52">
        <v>0</v>
      </c>
    </row>
    <row r="21" spans="1:13" s="15" customFormat="1" ht="13.5" customHeight="1">
      <c r="A21" s="29">
        <v>18</v>
      </c>
      <c r="B21" s="39" t="s">
        <v>240</v>
      </c>
      <c r="C21" s="42" t="s">
        <v>161</v>
      </c>
      <c r="D21" s="42" t="s">
        <v>281</v>
      </c>
      <c r="E21" s="42" t="s">
        <v>145</v>
      </c>
      <c r="F21" s="48">
        <v>10</v>
      </c>
      <c r="G21" s="42">
        <v>7</v>
      </c>
      <c r="H21" s="42">
        <v>0</v>
      </c>
      <c r="I21" s="48">
        <f t="shared" si="0"/>
        <v>0</v>
      </c>
      <c r="J21" s="48">
        <f t="shared" si="1"/>
        <v>0</v>
      </c>
      <c r="K21" s="48">
        <f t="shared" si="2"/>
        <v>0</v>
      </c>
      <c r="L21" s="48">
        <f t="shared" si="3"/>
        <v>0</v>
      </c>
      <c r="M21" s="52">
        <f t="shared" si="4"/>
        <v>0</v>
      </c>
    </row>
    <row r="22" spans="1:13" s="15" customFormat="1" ht="13.5" customHeight="1">
      <c r="A22" s="29">
        <f t="shared" si="5"/>
        <v>19</v>
      </c>
      <c r="B22" s="39" t="s">
        <v>493</v>
      </c>
      <c r="C22" s="42" t="s">
        <v>159</v>
      </c>
      <c r="D22" s="42" t="s">
        <v>289</v>
      </c>
      <c r="E22" s="42" t="s">
        <v>145</v>
      </c>
      <c r="F22" s="48">
        <v>6</v>
      </c>
      <c r="G22" s="42">
        <v>2</v>
      </c>
      <c r="H22" s="42">
        <v>0</v>
      </c>
      <c r="I22" s="48">
        <f t="shared" si="0"/>
        <v>0</v>
      </c>
      <c r="J22" s="48">
        <f t="shared" si="1"/>
        <v>0</v>
      </c>
      <c r="K22" s="48">
        <f t="shared" si="2"/>
        <v>0</v>
      </c>
      <c r="L22" s="48">
        <f t="shared" si="3"/>
        <v>0</v>
      </c>
      <c r="M22" s="52">
        <f t="shared" si="4"/>
        <v>0</v>
      </c>
    </row>
    <row r="23" spans="1:13" s="15" customFormat="1" ht="13.5" customHeight="1">
      <c r="A23" s="29">
        <f t="shared" si="5"/>
        <v>20</v>
      </c>
      <c r="B23" s="47" t="s">
        <v>324</v>
      </c>
      <c r="C23" s="42" t="s">
        <v>156</v>
      </c>
      <c r="D23" s="42" t="s">
        <v>314</v>
      </c>
      <c r="E23" s="42" t="s">
        <v>145</v>
      </c>
      <c r="F23" s="48">
        <v>3</v>
      </c>
      <c r="G23" s="42">
        <v>3</v>
      </c>
      <c r="H23" s="42">
        <v>0</v>
      </c>
      <c r="I23" s="48">
        <f>IF(G23="","",IF(G23&lt;=4,IF(H23&gt;=1,IF(F23&lt;=9,F23+1,10),0),IF(H23&gt;=1,IF(F23&lt;=8.5,F23+1.5,10),0)))</f>
        <v>0</v>
      </c>
      <c r="J23" s="48">
        <f>IF(G23="","",IF(G23&lt;=4,IF(H23&gt;=2,IF(I23&lt;=9,I23+1,10),0),IF(H23&gt;=2,IF(I23&lt;=8.5,I23+1.5,10),0)))</f>
        <v>0</v>
      </c>
      <c r="K23" s="48">
        <f>IF(G23="","",IF(G23&lt;=4,IF(H23&gt;=3,IF(J23&lt;=9,J23+1,10),0),IF(H23&gt;=3,IF(J23&lt;=8.5,J23+1.5,10),0)))</f>
        <v>0</v>
      </c>
      <c r="L23" s="48">
        <f>IF(G23="","",IF(G23&lt;=4,IF(H23&gt;=4,IF(K23&lt;=9,K23+1,10),0),IF(H23&gt;=4,IF(K23&lt;=8.5,K23+1.5,10),0)))</f>
        <v>0</v>
      </c>
      <c r="M23" s="52">
        <f>IF(G23="","",IF(G23&lt;=4,IF(H23&gt;=5,IF(L23&lt;=9,L23+1,10),0),IF(H23&gt;=5,IF(L23&lt;=8.5,L23+1.5,10),0)))</f>
        <v>0</v>
      </c>
    </row>
    <row r="24" spans="1:13" ht="13.5" customHeight="1">
      <c r="A24" s="29">
        <f t="shared" si="5"/>
        <v>21</v>
      </c>
      <c r="B24" s="47" t="s">
        <v>24</v>
      </c>
      <c r="C24" s="42" t="s">
        <v>147</v>
      </c>
      <c r="D24" s="42" t="s">
        <v>267</v>
      </c>
      <c r="E24" s="42" t="s">
        <v>145</v>
      </c>
      <c r="F24" s="48">
        <v>2.1</v>
      </c>
      <c r="G24" s="42">
        <v>3</v>
      </c>
      <c r="H24" s="42">
        <v>0</v>
      </c>
      <c r="I24" s="48">
        <f>IF(G24="","",IF(G24&lt;=4,IF(H24&gt;=1,IF(F24&lt;=9,F24+1,10),0),IF(H24&gt;=1,IF(F24&lt;=8.5,F24+1.5,10),0)))</f>
        <v>0</v>
      </c>
      <c r="J24" s="48">
        <f>IF(G24="","",IF(G24&lt;=4,IF(H24&gt;=2,IF(I24&lt;=9,I24+1,10),0),IF(H24&gt;=2,IF(I24&lt;=8.5,I24+1.5,10),0)))</f>
        <v>0</v>
      </c>
      <c r="K24" s="48">
        <f>IF(G24="","",IF(G24&lt;=4,IF(H24&gt;=3,IF(J24&lt;=9,J24+1,10),0),IF(H24&gt;=3,IF(J24&lt;=8.5,J24+1.5,10),0)))</f>
        <v>0</v>
      </c>
      <c r="L24" s="48">
        <f>IF(G24="","",IF(G24&lt;=4,IF(H24&gt;=4,IF(K24&lt;=9,K24+1,10),0),IF(H24&gt;=4,IF(K24&lt;=8.5,K24+1.5,10),0)))</f>
        <v>0</v>
      </c>
      <c r="M24" s="52">
        <f>IF(G24="","",IF(G24&lt;=4,IF(H24&gt;=5,IF(L24&lt;=9,L24+1,10),0),IF(H24&gt;=5,IF(L24&lt;=8.5,L24+1.5,10),0)))</f>
        <v>0</v>
      </c>
    </row>
    <row r="25" spans="1:13" ht="13.5" customHeight="1">
      <c r="A25" s="29">
        <f t="shared" si="5"/>
        <v>22</v>
      </c>
      <c r="B25" s="96" t="s">
        <v>243</v>
      </c>
      <c r="C25" s="97" t="s">
        <v>159</v>
      </c>
      <c r="D25" s="97" t="s">
        <v>270</v>
      </c>
      <c r="E25" s="97" t="s">
        <v>145</v>
      </c>
      <c r="F25" s="48">
        <v>2.1</v>
      </c>
      <c r="G25" s="97">
        <v>3</v>
      </c>
      <c r="H25" s="97">
        <v>0</v>
      </c>
      <c r="I25" s="48">
        <f>IF(G25="","",IF(G25&lt;=4,IF(H25&gt;=1,IF(F25&lt;=9,F25+1,10),0),IF(H25&gt;=1,IF(F25&lt;=8.5,F25+1.5,10),0)))</f>
        <v>0</v>
      </c>
      <c r="J25" s="48">
        <f>IF(G25="","",IF(G25&lt;=4,IF(H25&gt;=2,IF(I25&lt;=9,I25+1,10),0),IF(H25&gt;=2,IF(I25&lt;=8.5,I25+1.5,10),0)))</f>
        <v>0</v>
      </c>
      <c r="K25" s="48">
        <f>IF(G25="","",IF(G25&lt;=4,IF(H25&gt;=3,IF(J25&lt;=9,J25+1,10),0),IF(H25&gt;=3,IF(J25&lt;=8.5,J25+1.5,10),0)))</f>
        <v>0</v>
      </c>
      <c r="L25" s="48">
        <f>IF(G25="","",IF(G25&lt;=4,IF(H25&gt;=4,IF(K25&lt;=9,K25+1,10),0),IF(H25&gt;=4,IF(K25&lt;=8.5,K25+1.5,10),0)))</f>
        <v>0</v>
      </c>
      <c r="M25" s="52">
        <f>IF(G25="","",IF(G25&lt;=4,IF(H25&gt;=5,IF(L25&lt;=9,L25+1,10),0),IF(H25&gt;=5,IF(L25&lt;=8.5,L25+1.5,10),0)))</f>
        <v>0</v>
      </c>
    </row>
    <row r="26" spans="1:13" s="15" customFormat="1" ht="13.5" customHeight="1">
      <c r="A26" s="29">
        <f t="shared" si="5"/>
        <v>23</v>
      </c>
      <c r="B26" s="47" t="s">
        <v>238</v>
      </c>
      <c r="C26" s="42" t="s">
        <v>146</v>
      </c>
      <c r="D26" s="42" t="s">
        <v>281</v>
      </c>
      <c r="E26" s="42" t="s">
        <v>145</v>
      </c>
      <c r="F26" s="48">
        <v>2.1</v>
      </c>
      <c r="G26" s="42">
        <v>3</v>
      </c>
      <c r="H26" s="42">
        <v>0</v>
      </c>
      <c r="I26" s="48">
        <f>IF(G26="","",IF(G26&lt;=4,IF(H26&gt;=1,IF(F26&lt;=9,F26+1,10),0),IF(H26&gt;=1,IF(F26&lt;=8.5,F26+1.5,10),0)))</f>
        <v>0</v>
      </c>
      <c r="J26" s="48">
        <f>IF(G26="","",IF(G26&lt;=4,IF(H26&gt;=2,IF(I26&lt;=9,I26+1,10),0),IF(H26&gt;=2,IF(I26&lt;=8.5,I26+1.5,10),0)))</f>
        <v>0</v>
      </c>
      <c r="K26" s="48">
        <f>IF(G26="","",IF(G26&lt;=4,IF(H26&gt;=3,IF(J26&lt;=9,J26+1,10),0),IF(H26&gt;=3,IF(J26&lt;=8.5,J26+1.5,10),0)))</f>
        <v>0</v>
      </c>
      <c r="L26" s="48">
        <f>IF(G26="","",IF(G26&lt;=4,IF(H26&gt;=4,IF(K26&lt;=9,K26+1,10),0),IF(H26&gt;=4,IF(K26&lt;=8.5,K26+1.5,10),0)))</f>
        <v>0</v>
      </c>
      <c r="M26" s="52">
        <f>IF(G26="","",IF(G26&lt;=4,IF(H26&gt;=5,IF(L26&lt;=9,L26+1,10),0),IF(H26&gt;=5,IF(L26&lt;=8.5,L26+1.5,10),0)))</f>
        <v>0</v>
      </c>
    </row>
    <row r="27" spans="1:13" s="15" customFormat="1" ht="13.5" customHeight="1">
      <c r="A27" s="29">
        <f t="shared" si="5"/>
        <v>24</v>
      </c>
      <c r="B27" s="39" t="s">
        <v>547</v>
      </c>
      <c r="C27" s="42" t="s">
        <v>154</v>
      </c>
      <c r="D27" s="42" t="s">
        <v>292</v>
      </c>
      <c r="E27" s="42" t="s">
        <v>145</v>
      </c>
      <c r="F27" s="48">
        <v>1.5</v>
      </c>
      <c r="G27" s="42">
        <v>2</v>
      </c>
      <c r="H27" s="42">
        <v>0</v>
      </c>
      <c r="I27" s="48">
        <f>IF(G27&lt;=4,IF(H27&gt;=1,IF(F27&lt;=9,F27+1,10),0),IF(H27&gt;=1,IF(F27&lt;=8.5,F27+1.5,10),0))</f>
        <v>0</v>
      </c>
      <c r="J27" s="48">
        <f>IF(G27&lt;=4,IF(H27&gt;=2,IF(I27&lt;=9,I27+1,10),0),IF(H27&gt;=2,IF(I27&lt;=8.5,I27+1.5,10),0))</f>
        <v>0</v>
      </c>
      <c r="K27" s="48">
        <f>IF(G27&lt;=4,IF(H27&gt;=3,IF(J27&lt;=9,J27+1,10),0),IF(H27&gt;=3,IF(J27&lt;=8.5,J27+1.5,10),0))</f>
        <v>0</v>
      </c>
      <c r="L27" s="48">
        <f>IF(G27&lt;=4,IF(H27&gt;=4,IF(K27&lt;=9,K27+1,10),0),IF(H27&gt;=4,IF(K27&lt;=8.5,K27+1.5,10),0))</f>
        <v>0</v>
      </c>
      <c r="M27" s="52">
        <f>IF(G27&lt;=4,IF(H27&gt;=5,IF(L27&lt;=9,L27+1,10),0),IF(H27&gt;=5,IF(L27&lt;=8.5,L27+1.5,10),0))</f>
        <v>0</v>
      </c>
    </row>
    <row r="28" spans="1:13" ht="12.75">
      <c r="A28" s="29">
        <f t="shared" si="5"/>
        <v>25</v>
      </c>
      <c r="B28" s="39" t="s">
        <v>627</v>
      </c>
      <c r="C28" s="42" t="s">
        <v>144</v>
      </c>
      <c r="D28" s="42" t="s">
        <v>284</v>
      </c>
      <c r="E28" s="42" t="s">
        <v>145</v>
      </c>
      <c r="F28" s="48">
        <v>1.5</v>
      </c>
      <c r="G28" s="42">
        <v>2</v>
      </c>
      <c r="H28" s="42">
        <v>0</v>
      </c>
      <c r="I28" s="48">
        <f>IF(G28&lt;=4,IF(H28&gt;=1,IF(F28&lt;=9,F28+1,10),0),IF(H28&gt;=1,IF(F28&lt;=8.5,F28+1.5,10),0))</f>
        <v>0</v>
      </c>
      <c r="J28" s="48">
        <f>IF(G28&lt;=4,IF(H28&gt;=2,IF(I28&lt;=9,I28+1,10),0),IF(H28&gt;=2,IF(I28&lt;=8.5,I28+1.5,10),0))</f>
        <v>0</v>
      </c>
      <c r="K28" s="48">
        <f>IF(G28&lt;=4,IF(H28&gt;=3,IF(J28&lt;=9,J28+1,10),0),IF(H28&gt;=3,IF(J28&lt;=8.5,J28+1.5,10),0))</f>
        <v>0</v>
      </c>
      <c r="L28" s="48">
        <f>IF(G28&lt;=4,IF(H28&gt;=4,IF(K28&lt;=9,K28+1,10),0),IF(H28&gt;=4,IF(K28&lt;=8.5,K28+1.5,10),0))</f>
        <v>0</v>
      </c>
      <c r="M28" s="52">
        <f>IF(G28&lt;=4,IF(H28&gt;=5,IF(L28&lt;=9,L28+1,10),0),IF(H28&gt;=5,IF(L28&lt;=8.5,L28+1.5,10),0))</f>
        <v>0</v>
      </c>
    </row>
    <row r="29" spans="1:13" s="15" customFormat="1" ht="13.5" customHeight="1">
      <c r="A29" s="29">
        <f t="shared" si="5"/>
        <v>26</v>
      </c>
      <c r="B29" s="39" t="s">
        <v>103</v>
      </c>
      <c r="C29" s="42" t="s">
        <v>146</v>
      </c>
      <c r="D29" s="42" t="s">
        <v>282</v>
      </c>
      <c r="E29" s="42" t="s">
        <v>145</v>
      </c>
      <c r="F29" s="48">
        <v>1.4</v>
      </c>
      <c r="G29" s="42">
        <v>2</v>
      </c>
      <c r="H29" s="42">
        <v>0</v>
      </c>
      <c r="I29" s="48">
        <f>IF(G29&lt;=4,IF(H29&gt;=1,IF(F29&lt;=9,F29+1,10),0),IF(H29&gt;=1,IF(F29&lt;=8.5,F29+1.5,10),0))</f>
        <v>0</v>
      </c>
      <c r="J29" s="48">
        <f>IF(G29&lt;=4,IF(H29&gt;=2,IF(I29&lt;=9,I29+1,10),0),IF(H29&gt;=2,IF(I29&lt;=8.5,I29+1.5,10),0))</f>
        <v>0</v>
      </c>
      <c r="K29" s="48">
        <f>IF(G29&lt;=4,IF(H29&gt;=3,IF(J29&lt;=9,J29+1,10),0),IF(H29&gt;=3,IF(J29&lt;=8.5,J29+1.5,10),0))</f>
        <v>0</v>
      </c>
      <c r="L29" s="48">
        <f>IF(G29&lt;=4,IF(H29&gt;=4,IF(K29&lt;=9,K29+1,10),0),IF(H29&gt;=4,IF(K29&lt;=8.5,K29+1.5,10),0))</f>
        <v>0</v>
      </c>
      <c r="M29" s="52">
        <f>IF(G29&lt;=4,IF(H29&gt;=5,IF(L29&lt;=9,L29+1,10),0),IF(H29&gt;=5,IF(L29&lt;=8.5,L29+1.5,10),0))</f>
        <v>0</v>
      </c>
    </row>
    <row r="30" spans="1:13" s="15" customFormat="1" ht="13.5" customHeight="1">
      <c r="A30" s="6">
        <v>27</v>
      </c>
      <c r="B30" s="99" t="s">
        <v>969</v>
      </c>
      <c r="C30" s="97" t="s">
        <v>844</v>
      </c>
      <c r="D30" s="97" t="s">
        <v>652</v>
      </c>
      <c r="E30" s="97" t="s">
        <v>145</v>
      </c>
      <c r="F30" s="48">
        <v>0.5</v>
      </c>
      <c r="G30" s="97">
        <v>1</v>
      </c>
      <c r="H30" s="97">
        <v>0</v>
      </c>
      <c r="I30" s="48">
        <v>0</v>
      </c>
      <c r="J30" s="48">
        <v>0</v>
      </c>
      <c r="K30" s="48">
        <v>0</v>
      </c>
      <c r="L30" s="48">
        <v>0</v>
      </c>
      <c r="M30" s="52">
        <v>0</v>
      </c>
    </row>
    <row r="31" spans="1:13" s="15" customFormat="1" ht="13.5" customHeight="1" thickBot="1">
      <c r="A31" s="377">
        <v>28</v>
      </c>
      <c r="B31" s="378" t="s">
        <v>449</v>
      </c>
      <c r="C31" s="194" t="s">
        <v>169</v>
      </c>
      <c r="D31" s="194" t="s">
        <v>270</v>
      </c>
      <c r="E31" s="194" t="s">
        <v>145</v>
      </c>
      <c r="F31" s="179">
        <v>0.1</v>
      </c>
      <c r="G31" s="549">
        <v>1</v>
      </c>
      <c r="H31" s="549">
        <v>0</v>
      </c>
      <c r="I31" s="179">
        <v>0</v>
      </c>
      <c r="J31" s="179">
        <v>0</v>
      </c>
      <c r="K31" s="179">
        <v>0</v>
      </c>
      <c r="L31" s="179">
        <v>0</v>
      </c>
      <c r="M31" s="361">
        <v>0</v>
      </c>
    </row>
    <row r="32" spans="1:13" s="15" customFormat="1" ht="13.5" customHeight="1">
      <c r="A32" s="281">
        <f t="shared" si="5"/>
        <v>29</v>
      </c>
      <c r="B32" s="282" t="s">
        <v>739</v>
      </c>
      <c r="C32" s="283" t="s">
        <v>146</v>
      </c>
      <c r="D32" s="283" t="s">
        <v>678</v>
      </c>
      <c r="E32" s="283" t="s">
        <v>657</v>
      </c>
      <c r="F32" s="452">
        <v>1.5</v>
      </c>
      <c r="G32" s="284"/>
      <c r="H32" s="283" t="s">
        <v>991</v>
      </c>
      <c r="I32" s="335"/>
      <c r="J32" s="335"/>
      <c r="K32" s="395"/>
      <c r="L32" s="395"/>
      <c r="M32" s="397"/>
    </row>
    <row r="33" spans="1:13" s="15" customFormat="1" ht="13.5" customHeight="1">
      <c r="A33" s="275">
        <f t="shared" si="5"/>
        <v>30</v>
      </c>
      <c r="B33" s="276" t="s">
        <v>740</v>
      </c>
      <c r="C33" s="277" t="s">
        <v>146</v>
      </c>
      <c r="D33" s="277" t="s">
        <v>269</v>
      </c>
      <c r="E33" s="277" t="s">
        <v>657</v>
      </c>
      <c r="F33" s="449">
        <v>0.6</v>
      </c>
      <c r="G33" s="278"/>
      <c r="H33" s="277" t="s">
        <v>991</v>
      </c>
      <c r="I33" s="333"/>
      <c r="J33" s="333"/>
      <c r="K33" s="334"/>
      <c r="L33" s="334"/>
      <c r="M33" s="398"/>
    </row>
    <row r="34" spans="1:13" s="15" customFormat="1" ht="13.5" customHeight="1">
      <c r="A34" s="275">
        <f t="shared" si="5"/>
        <v>31</v>
      </c>
      <c r="B34" s="276" t="s">
        <v>741</v>
      </c>
      <c r="C34" s="277" t="s">
        <v>150</v>
      </c>
      <c r="D34" s="277" t="s">
        <v>19</v>
      </c>
      <c r="E34" s="277" t="s">
        <v>657</v>
      </c>
      <c r="F34" s="449">
        <v>0.4</v>
      </c>
      <c r="G34" s="278"/>
      <c r="H34" s="277" t="s">
        <v>991</v>
      </c>
      <c r="I34" s="333"/>
      <c r="J34" s="333"/>
      <c r="K34" s="334"/>
      <c r="L34" s="334"/>
      <c r="M34" s="398"/>
    </row>
    <row r="35" spans="1:13" s="15" customFormat="1" ht="13.5" customHeight="1">
      <c r="A35" s="275">
        <f t="shared" si="5"/>
        <v>32</v>
      </c>
      <c r="B35" s="276" t="s">
        <v>742</v>
      </c>
      <c r="C35" s="277" t="s">
        <v>153</v>
      </c>
      <c r="D35" s="277" t="s">
        <v>662</v>
      </c>
      <c r="E35" s="277" t="s">
        <v>657</v>
      </c>
      <c r="F35" s="449">
        <v>0.3</v>
      </c>
      <c r="G35" s="278"/>
      <c r="H35" s="277" t="s">
        <v>991</v>
      </c>
      <c r="I35" s="333"/>
      <c r="J35" s="333"/>
      <c r="K35" s="334"/>
      <c r="L35" s="334"/>
      <c r="M35" s="398"/>
    </row>
    <row r="36" spans="1:13" s="15" customFormat="1" ht="13.5" customHeight="1">
      <c r="A36" s="275">
        <f t="shared" si="5"/>
        <v>33</v>
      </c>
      <c r="B36" s="276" t="s">
        <v>743</v>
      </c>
      <c r="C36" s="277" t="s">
        <v>146</v>
      </c>
      <c r="D36" s="277" t="s">
        <v>277</v>
      </c>
      <c r="E36" s="277" t="s">
        <v>657</v>
      </c>
      <c r="F36" s="449">
        <v>0.2</v>
      </c>
      <c r="G36" s="278"/>
      <c r="H36" s="277" t="s">
        <v>991</v>
      </c>
      <c r="I36" s="333"/>
      <c r="J36" s="333"/>
      <c r="K36" s="334"/>
      <c r="L36" s="334"/>
      <c r="M36" s="398"/>
    </row>
    <row r="37" spans="1:13" s="15" customFormat="1" ht="13.5" customHeight="1" thickBot="1">
      <c r="A37" s="285">
        <v>34</v>
      </c>
      <c r="B37" s="286" t="s">
        <v>744</v>
      </c>
      <c r="C37" s="287" t="s">
        <v>151</v>
      </c>
      <c r="D37" s="287" t="s">
        <v>652</v>
      </c>
      <c r="E37" s="287" t="s">
        <v>657</v>
      </c>
      <c r="F37" s="453">
        <v>0.1</v>
      </c>
      <c r="G37" s="288"/>
      <c r="H37" s="287" t="s">
        <v>991</v>
      </c>
      <c r="I37" s="289"/>
      <c r="J37" s="289"/>
      <c r="K37" s="396"/>
      <c r="L37" s="396"/>
      <c r="M37" s="399"/>
    </row>
    <row r="38" spans="1:13" ht="13.5" customHeight="1">
      <c r="A38" s="412">
        <f aca="true" t="shared" si="6" ref="A38:A51">A37+1</f>
        <v>35</v>
      </c>
      <c r="B38" s="413" t="s">
        <v>30</v>
      </c>
      <c r="C38" s="302" t="s">
        <v>1018</v>
      </c>
      <c r="D38" s="302" t="s">
        <v>682</v>
      </c>
      <c r="E38" s="302" t="s">
        <v>3</v>
      </c>
      <c r="F38" s="303">
        <v>7.5</v>
      </c>
      <c r="G38" s="427"/>
      <c r="H38" s="427"/>
      <c r="I38" s="427"/>
      <c r="J38" s="427"/>
      <c r="K38" s="427"/>
      <c r="L38" s="427"/>
      <c r="M38" s="428"/>
    </row>
    <row r="39" spans="1:13" ht="13.5" customHeight="1">
      <c r="A39" s="320">
        <f t="shared" si="6"/>
        <v>36</v>
      </c>
      <c r="B39" s="416" t="s">
        <v>786</v>
      </c>
      <c r="C39" s="138" t="s">
        <v>153</v>
      </c>
      <c r="D39" s="138" t="s">
        <v>653</v>
      </c>
      <c r="E39" s="138" t="s">
        <v>61</v>
      </c>
      <c r="F39" s="305">
        <v>7.5</v>
      </c>
      <c r="G39" s="419"/>
      <c r="H39" s="419"/>
      <c r="I39" s="419"/>
      <c r="J39" s="419"/>
      <c r="K39" s="419"/>
      <c r="L39" s="419"/>
      <c r="M39" s="420"/>
    </row>
    <row r="40" spans="1:13" ht="13.5" customHeight="1">
      <c r="A40" s="320">
        <f t="shared" si="6"/>
        <v>37</v>
      </c>
      <c r="B40" s="416" t="s">
        <v>1307</v>
      </c>
      <c r="C40" s="138" t="s">
        <v>153</v>
      </c>
      <c r="D40" s="138" t="s">
        <v>665</v>
      </c>
      <c r="E40" s="138" t="s">
        <v>61</v>
      </c>
      <c r="F40" s="305">
        <v>2</v>
      </c>
      <c r="G40" s="419"/>
      <c r="H40" s="419"/>
      <c r="I40" s="419"/>
      <c r="J40" s="419"/>
      <c r="K40" s="419"/>
      <c r="L40" s="419"/>
      <c r="M40" s="420"/>
    </row>
    <row r="41" spans="1:13" ht="13.5" customHeight="1">
      <c r="A41" s="320">
        <f t="shared" si="6"/>
        <v>38</v>
      </c>
      <c r="B41" s="416" t="s">
        <v>1316</v>
      </c>
      <c r="C41" s="138" t="s">
        <v>159</v>
      </c>
      <c r="D41" s="138" t="s">
        <v>268</v>
      </c>
      <c r="E41" s="138" t="s">
        <v>61</v>
      </c>
      <c r="F41" s="305">
        <v>2</v>
      </c>
      <c r="G41" s="419"/>
      <c r="H41" s="419"/>
      <c r="I41" s="419"/>
      <c r="J41" s="419"/>
      <c r="K41" s="419"/>
      <c r="L41" s="419"/>
      <c r="M41" s="420"/>
    </row>
    <row r="42" spans="1:13" ht="13.5" customHeight="1">
      <c r="A42" s="320">
        <f t="shared" si="6"/>
        <v>39</v>
      </c>
      <c r="B42" s="416" t="s">
        <v>1327</v>
      </c>
      <c r="C42" s="138" t="s">
        <v>144</v>
      </c>
      <c r="D42" s="138" t="s">
        <v>655</v>
      </c>
      <c r="E42" s="138" t="s">
        <v>61</v>
      </c>
      <c r="F42" s="305">
        <v>2</v>
      </c>
      <c r="G42" s="419"/>
      <c r="H42" s="419"/>
      <c r="I42" s="419"/>
      <c r="J42" s="419"/>
      <c r="K42" s="419"/>
      <c r="L42" s="419"/>
      <c r="M42" s="420"/>
    </row>
    <row r="43" spans="1:13" ht="13.5" customHeight="1">
      <c r="A43" s="320">
        <f t="shared" si="6"/>
        <v>40</v>
      </c>
      <c r="B43" s="416" t="s">
        <v>1379</v>
      </c>
      <c r="C43" s="138" t="s">
        <v>167</v>
      </c>
      <c r="D43" s="138" t="s">
        <v>683</v>
      </c>
      <c r="E43" s="138" t="s">
        <v>61</v>
      </c>
      <c r="F43" s="305">
        <v>0.5</v>
      </c>
      <c r="G43" s="419"/>
      <c r="H43" s="419"/>
      <c r="I43" s="419"/>
      <c r="J43" s="419"/>
      <c r="K43" s="419"/>
      <c r="L43" s="419"/>
      <c r="M43" s="420"/>
    </row>
    <row r="44" spans="1:13" ht="13.5" customHeight="1">
      <c r="A44" s="320">
        <f t="shared" si="6"/>
        <v>41</v>
      </c>
      <c r="B44" s="416" t="s">
        <v>1392</v>
      </c>
      <c r="C44" s="138" t="s">
        <v>157</v>
      </c>
      <c r="D44" s="138" t="s">
        <v>653</v>
      </c>
      <c r="E44" s="138" t="s">
        <v>61</v>
      </c>
      <c r="F44" s="305">
        <v>0.5</v>
      </c>
      <c r="G44" s="419"/>
      <c r="H44" s="419"/>
      <c r="I44" s="419"/>
      <c r="J44" s="419"/>
      <c r="K44" s="419"/>
      <c r="L44" s="419"/>
      <c r="M44" s="420"/>
    </row>
    <row r="45" spans="1:13" ht="13.5" customHeight="1">
      <c r="A45" s="320">
        <f t="shared" si="6"/>
        <v>42</v>
      </c>
      <c r="B45" s="416" t="s">
        <v>1416</v>
      </c>
      <c r="C45" s="138" t="s">
        <v>160</v>
      </c>
      <c r="D45" s="138" t="s">
        <v>653</v>
      </c>
      <c r="E45" s="138" t="s">
        <v>61</v>
      </c>
      <c r="F45" s="305">
        <v>0.5</v>
      </c>
      <c r="G45" s="419"/>
      <c r="H45" s="419"/>
      <c r="I45" s="419"/>
      <c r="J45" s="419"/>
      <c r="K45" s="419"/>
      <c r="L45" s="419"/>
      <c r="M45" s="420"/>
    </row>
    <row r="46" spans="1:13" ht="13.5" customHeight="1">
      <c r="A46" s="320">
        <f t="shared" si="6"/>
        <v>43</v>
      </c>
      <c r="B46" s="416" t="s">
        <v>1426</v>
      </c>
      <c r="C46" s="138" t="s">
        <v>162</v>
      </c>
      <c r="D46" s="138" t="s">
        <v>282</v>
      </c>
      <c r="E46" s="138" t="s">
        <v>61</v>
      </c>
      <c r="F46" s="305">
        <v>0.3</v>
      </c>
      <c r="G46" s="419"/>
      <c r="H46" s="419"/>
      <c r="I46" s="419"/>
      <c r="J46" s="419"/>
      <c r="K46" s="419"/>
      <c r="L46" s="419"/>
      <c r="M46" s="420"/>
    </row>
    <row r="47" spans="1:13" ht="13.5" customHeight="1">
      <c r="A47" s="320">
        <f t="shared" si="6"/>
        <v>44</v>
      </c>
      <c r="B47" s="416" t="s">
        <v>1437</v>
      </c>
      <c r="C47" s="138" t="s">
        <v>149</v>
      </c>
      <c r="D47" s="138" t="s">
        <v>633</v>
      </c>
      <c r="E47" s="138" t="s">
        <v>61</v>
      </c>
      <c r="F47" s="305">
        <v>0.3</v>
      </c>
      <c r="G47" s="419"/>
      <c r="H47" s="419"/>
      <c r="I47" s="419"/>
      <c r="J47" s="419"/>
      <c r="K47" s="419"/>
      <c r="L47" s="419"/>
      <c r="M47" s="420"/>
    </row>
    <row r="48" spans="1:13" ht="13.5" customHeight="1">
      <c r="A48" s="320">
        <f t="shared" si="6"/>
        <v>45</v>
      </c>
      <c r="B48" s="416" t="s">
        <v>1461</v>
      </c>
      <c r="C48" s="138" t="s">
        <v>155</v>
      </c>
      <c r="D48" s="138" t="s">
        <v>269</v>
      </c>
      <c r="E48" s="138" t="s">
        <v>61</v>
      </c>
      <c r="F48" s="305">
        <v>0.3</v>
      </c>
      <c r="G48" s="419"/>
      <c r="H48" s="419"/>
      <c r="I48" s="419"/>
      <c r="J48" s="419"/>
      <c r="K48" s="419"/>
      <c r="L48" s="419"/>
      <c r="M48" s="420"/>
    </row>
    <row r="49" spans="1:13" ht="13.5" customHeight="1">
      <c r="A49" s="320">
        <f t="shared" si="6"/>
        <v>46</v>
      </c>
      <c r="B49" s="416" t="s">
        <v>1462</v>
      </c>
      <c r="C49" s="138" t="s">
        <v>153</v>
      </c>
      <c r="D49" s="138" t="s">
        <v>650</v>
      </c>
      <c r="E49" s="138" t="s">
        <v>61</v>
      </c>
      <c r="F49" s="305">
        <v>0.3</v>
      </c>
      <c r="G49" s="419"/>
      <c r="H49" s="419"/>
      <c r="I49" s="419"/>
      <c r="J49" s="419"/>
      <c r="K49" s="419"/>
      <c r="L49" s="419"/>
      <c r="M49" s="420"/>
    </row>
    <row r="50" spans="1:13" ht="13.5" customHeight="1">
      <c r="A50" s="320">
        <f t="shared" si="6"/>
        <v>47</v>
      </c>
      <c r="B50" s="416" t="s">
        <v>1481</v>
      </c>
      <c r="C50" s="138" t="s">
        <v>167</v>
      </c>
      <c r="D50" s="138" t="s">
        <v>323</v>
      </c>
      <c r="E50" s="138" t="s">
        <v>61</v>
      </c>
      <c r="F50" s="305">
        <v>0.1</v>
      </c>
      <c r="G50" s="419"/>
      <c r="H50" s="419"/>
      <c r="I50" s="419"/>
      <c r="J50" s="419"/>
      <c r="K50" s="419"/>
      <c r="L50" s="419"/>
      <c r="M50" s="420"/>
    </row>
    <row r="51" spans="1:13" ht="13.5" customHeight="1">
      <c r="A51" s="320">
        <f t="shared" si="6"/>
        <v>48</v>
      </c>
      <c r="B51" s="416" t="s">
        <v>1482</v>
      </c>
      <c r="C51" s="138" t="s">
        <v>167</v>
      </c>
      <c r="D51" s="138" t="s">
        <v>651</v>
      </c>
      <c r="E51" s="138" t="s">
        <v>61</v>
      </c>
      <c r="F51" s="305">
        <v>0.1</v>
      </c>
      <c r="G51" s="419"/>
      <c r="H51" s="419"/>
      <c r="I51" s="419"/>
      <c r="J51" s="419"/>
      <c r="K51" s="419"/>
      <c r="L51" s="419"/>
      <c r="M51" s="420"/>
    </row>
    <row r="52" spans="1:13" ht="13.5" customHeight="1">
      <c r="A52" s="320">
        <f>A51+1</f>
        <v>49</v>
      </c>
      <c r="B52" s="416" t="s">
        <v>1505</v>
      </c>
      <c r="C52" s="138" t="s">
        <v>157</v>
      </c>
      <c r="D52" s="138" t="s">
        <v>625</v>
      </c>
      <c r="E52" s="138" t="s">
        <v>61</v>
      </c>
      <c r="F52" s="305">
        <v>0.1</v>
      </c>
      <c r="G52" s="419"/>
      <c r="H52" s="419"/>
      <c r="I52" s="419"/>
      <c r="J52" s="419"/>
      <c r="K52" s="419"/>
      <c r="L52" s="419"/>
      <c r="M52" s="420"/>
    </row>
    <row r="53" spans="1:13" ht="13.5" customHeight="1" thickBot="1">
      <c r="A53" s="421">
        <f>A52+1</f>
        <v>50</v>
      </c>
      <c r="B53" s="422" t="s">
        <v>1506</v>
      </c>
      <c r="C53" s="307" t="s">
        <v>1507</v>
      </c>
      <c r="D53" s="307" t="s">
        <v>662</v>
      </c>
      <c r="E53" s="307" t="s">
        <v>61</v>
      </c>
      <c r="F53" s="487">
        <v>0.1</v>
      </c>
      <c r="G53" s="429"/>
      <c r="H53" s="429"/>
      <c r="I53" s="429"/>
      <c r="J53" s="429"/>
      <c r="K53" s="429"/>
      <c r="L53" s="429"/>
      <c r="M53" s="430"/>
    </row>
    <row r="54" spans="1:13" s="15" customFormat="1" ht="13.5" customHeight="1" thickBot="1">
      <c r="A54" s="23"/>
      <c r="B54" s="62" t="s">
        <v>163</v>
      </c>
      <c r="C54" s="63"/>
      <c r="D54" s="63"/>
      <c r="E54" s="63"/>
      <c r="F54" s="165">
        <f>SUM(F4:F53)</f>
        <v>77.29999999999997</v>
      </c>
      <c r="G54" s="63"/>
      <c r="H54" s="63"/>
      <c r="I54" s="64">
        <f>SUM(I4:I53)</f>
        <v>38.300000000000004</v>
      </c>
      <c r="J54" s="64">
        <f>SUM(J4:J53)</f>
        <v>33.2</v>
      </c>
      <c r="K54" s="115">
        <f>SUM(K4:K53)</f>
        <v>23.2</v>
      </c>
      <c r="L54" s="115">
        <f>SUM(L4:L53)</f>
        <v>22.8</v>
      </c>
      <c r="M54" s="116">
        <f>SUM(M4:M53)</f>
        <v>25.8</v>
      </c>
    </row>
    <row r="55" spans="1:13" ht="13.5" thickBot="1">
      <c r="A55" s="80"/>
      <c r="B55" s="81" t="s">
        <v>990</v>
      </c>
      <c r="C55" s="82"/>
      <c r="D55" s="82"/>
      <c r="E55" s="82"/>
      <c r="F55" s="140">
        <v>4.9</v>
      </c>
      <c r="G55" s="82"/>
      <c r="H55" s="82"/>
      <c r="I55" s="83"/>
      <c r="J55" s="83"/>
      <c r="K55" s="84"/>
      <c r="L55" s="84"/>
      <c r="M55" s="85"/>
    </row>
    <row r="56" spans="1:13" s="15" customFormat="1" ht="13.5" customHeight="1" thickBot="1">
      <c r="A56" s="10"/>
      <c r="B56" s="11" t="s">
        <v>49</v>
      </c>
      <c r="C56" s="12"/>
      <c r="D56" s="12"/>
      <c r="E56" s="12"/>
      <c r="F56" s="165">
        <f>83-SUM(F54:F55)</f>
        <v>0.8000000000000256</v>
      </c>
      <c r="G56" s="12"/>
      <c r="H56" s="12"/>
      <c r="I56" s="13"/>
      <c r="J56" s="13"/>
      <c r="K56" s="24"/>
      <c r="L56" s="24"/>
      <c r="M56" s="25"/>
    </row>
    <row r="57" spans="1:13" s="15" customFormat="1" ht="13.5" customHeight="1">
      <c r="A57" s="8"/>
      <c r="B57" s="14"/>
      <c r="C57" s="8"/>
      <c r="D57" s="8"/>
      <c r="E57" s="8"/>
      <c r="F57" s="7"/>
      <c r="G57" s="8"/>
      <c r="H57" s="8"/>
      <c r="I57" s="7"/>
      <c r="J57" s="7"/>
      <c r="K57" s="55"/>
      <c r="L57" s="55"/>
      <c r="M57" s="54"/>
    </row>
    <row r="58" spans="1:13" s="15" customFormat="1" ht="13.5" customHeight="1">
      <c r="A58" s="8"/>
      <c r="B58" s="14"/>
      <c r="C58" s="8"/>
      <c r="D58" s="8"/>
      <c r="E58" s="8"/>
      <c r="F58" s="7"/>
      <c r="G58" s="8"/>
      <c r="H58" s="8"/>
      <c r="I58" s="7"/>
      <c r="J58" s="7"/>
      <c r="K58" s="55"/>
      <c r="L58" s="55"/>
      <c r="M58" s="54"/>
    </row>
    <row r="59" spans="2:13" s="69" customFormat="1" ht="13.5" customHeight="1" thickBot="1">
      <c r="B59" s="15" t="s">
        <v>1267</v>
      </c>
      <c r="C59" s="8"/>
      <c r="D59" s="8"/>
      <c r="E59" s="15"/>
      <c r="F59" s="7"/>
      <c r="G59" s="8"/>
      <c r="H59" s="8"/>
      <c r="I59" s="8"/>
      <c r="J59" s="8"/>
      <c r="K59" s="8"/>
      <c r="L59" s="8"/>
      <c r="M59" s="8"/>
    </row>
    <row r="60" spans="1:17" s="15" customFormat="1" ht="13.5" customHeight="1">
      <c r="A60"/>
      <c r="B60" s="551" t="s">
        <v>1192</v>
      </c>
      <c r="C60" s="569" t="s">
        <v>162</v>
      </c>
      <c r="D60" s="569" t="s">
        <v>675</v>
      </c>
      <c r="E60" s="569" t="s">
        <v>1266</v>
      </c>
      <c r="F60" s="552">
        <v>0.8</v>
      </c>
      <c r="G60" s="552"/>
      <c r="H60" s="552"/>
      <c r="I60" s="552"/>
      <c r="J60" s="552"/>
      <c r="K60" s="552"/>
      <c r="L60" s="552"/>
      <c r="M60" s="553"/>
      <c r="N60" s="69"/>
      <c r="O60" s="69"/>
      <c r="P60" s="69"/>
      <c r="Q60" s="69"/>
    </row>
    <row r="61" spans="1:17" s="15" customFormat="1" ht="13.5" customHeight="1">
      <c r="A61"/>
      <c r="B61" s="554" t="s">
        <v>1193</v>
      </c>
      <c r="C61" s="568" t="s">
        <v>157</v>
      </c>
      <c r="D61" s="568" t="s">
        <v>62</v>
      </c>
      <c r="E61" s="568" t="s">
        <v>1266</v>
      </c>
      <c r="F61" s="550">
        <v>0.3</v>
      </c>
      <c r="G61" s="550"/>
      <c r="H61" s="550"/>
      <c r="I61" s="550"/>
      <c r="J61" s="550"/>
      <c r="K61" s="550"/>
      <c r="L61" s="550"/>
      <c r="M61" s="555"/>
      <c r="N61" s="69"/>
      <c r="O61" s="69"/>
      <c r="P61" s="69"/>
      <c r="Q61" s="69"/>
    </row>
    <row r="62" spans="1:17" s="15" customFormat="1" ht="13.5" customHeight="1">
      <c r="A62"/>
      <c r="B62" s="554" t="s">
        <v>1194</v>
      </c>
      <c r="C62" s="568" t="s">
        <v>156</v>
      </c>
      <c r="D62" s="568" t="s">
        <v>650</v>
      </c>
      <c r="E62" s="568" t="s">
        <v>1266</v>
      </c>
      <c r="F62" s="550">
        <v>0.1</v>
      </c>
      <c r="G62" s="550"/>
      <c r="H62" s="550"/>
      <c r="I62" s="550"/>
      <c r="J62" s="550"/>
      <c r="K62" s="550"/>
      <c r="L62" s="550"/>
      <c r="M62" s="555"/>
      <c r="N62" s="69"/>
      <c r="O62" s="69"/>
      <c r="P62" s="69"/>
      <c r="Q62" s="69"/>
    </row>
    <row r="63" spans="1:17" s="15" customFormat="1" ht="13.5" customHeight="1">
      <c r="A63"/>
      <c r="B63" s="554" t="s">
        <v>1195</v>
      </c>
      <c r="C63" s="568" t="s">
        <v>153</v>
      </c>
      <c r="D63" s="568" t="s">
        <v>269</v>
      </c>
      <c r="E63" s="568" t="s">
        <v>1266</v>
      </c>
      <c r="F63" s="550">
        <v>0.1</v>
      </c>
      <c r="G63" s="550"/>
      <c r="H63" s="550"/>
      <c r="I63" s="550"/>
      <c r="J63" s="550"/>
      <c r="K63" s="550"/>
      <c r="L63" s="550"/>
      <c r="M63" s="555"/>
      <c r="N63" s="69"/>
      <c r="O63" s="69"/>
      <c r="P63" s="69"/>
      <c r="Q63" s="69"/>
    </row>
    <row r="64" spans="1:17" s="15" customFormat="1" ht="13.5" customHeight="1">
      <c r="A64"/>
      <c r="B64" s="554" t="s">
        <v>1196</v>
      </c>
      <c r="C64" s="568" t="s">
        <v>151</v>
      </c>
      <c r="D64" s="568" t="s">
        <v>678</v>
      </c>
      <c r="E64" s="568" t="s">
        <v>1266</v>
      </c>
      <c r="F64" s="550">
        <v>0.1</v>
      </c>
      <c r="G64" s="550"/>
      <c r="H64" s="550"/>
      <c r="I64" s="550"/>
      <c r="J64" s="550"/>
      <c r="K64" s="550"/>
      <c r="L64" s="550"/>
      <c r="M64" s="555"/>
      <c r="N64" s="69"/>
      <c r="O64" s="69"/>
      <c r="P64" s="69"/>
      <c r="Q64" s="69"/>
    </row>
    <row r="65" spans="2:17" ht="13.5" customHeight="1">
      <c r="B65" s="554" t="s">
        <v>1197</v>
      </c>
      <c r="C65" s="568" t="s">
        <v>156</v>
      </c>
      <c r="D65" s="568" t="s">
        <v>22</v>
      </c>
      <c r="E65" s="568" t="s">
        <v>1266</v>
      </c>
      <c r="F65" s="550">
        <v>0.1</v>
      </c>
      <c r="G65" s="550"/>
      <c r="H65" s="550"/>
      <c r="I65" s="550"/>
      <c r="J65" s="550"/>
      <c r="K65" s="550"/>
      <c r="L65" s="550"/>
      <c r="M65" s="555"/>
      <c r="N65" s="69"/>
      <c r="O65" s="69"/>
      <c r="P65" s="69"/>
      <c r="Q65" s="69"/>
    </row>
    <row r="66" spans="2:17" ht="13.5" customHeight="1" thickBot="1">
      <c r="B66" s="556" t="s">
        <v>1198</v>
      </c>
      <c r="C66" s="570" t="s">
        <v>159</v>
      </c>
      <c r="D66" s="570" t="s">
        <v>653</v>
      </c>
      <c r="E66" s="570" t="s">
        <v>1266</v>
      </c>
      <c r="F66" s="557">
        <v>0.1</v>
      </c>
      <c r="G66" s="557"/>
      <c r="H66" s="557"/>
      <c r="I66" s="557"/>
      <c r="J66" s="557"/>
      <c r="K66" s="557"/>
      <c r="L66" s="557"/>
      <c r="M66" s="558"/>
      <c r="N66" s="69"/>
      <c r="O66" s="69"/>
      <c r="P66" s="69"/>
      <c r="Q66" s="69"/>
    </row>
    <row r="67" spans="1:13" s="15" customFormat="1" ht="12.75">
      <c r="A67"/>
      <c r="B67"/>
      <c r="C67" s="16"/>
      <c r="D67" s="16"/>
      <c r="E67"/>
      <c r="F67"/>
      <c r="G67"/>
      <c r="H67"/>
      <c r="I67" s="16"/>
      <c r="J67" s="16"/>
      <c r="K67" s="53"/>
      <c r="L67" s="53"/>
      <c r="M67" s="53"/>
    </row>
  </sheetData>
  <hyperlinks>
    <hyperlink ref="B8" r:id="rId1" display="http://www.nfl.com/draft/profiles/2005/ware_demarcus"/>
    <hyperlink ref="B9" r:id="rId2" display="http://www.nfl.com/draft/profiles/2005/washington_fabian"/>
    <hyperlink ref="B29" r:id="rId3" display="http://www.nfl.com/draft/profiles/2005/jackson_vincent"/>
    <hyperlink ref="B15" r:id="rId4" display="http://www.nfl.com/draft/profiles/2005/hill_leroy"/>
    <hyperlink ref="B16" r:id="rId5" display="http://www.nfl.com/draft/profiles/2005/gandy_dylan"/>
    <hyperlink ref="D2" r:id="rId6" display="mailto:algykrebbs@gmail.com"/>
  </hyperlinks>
  <printOptions/>
  <pageMargins left="0.7" right="0.7" top="0.75" bottom="0.75" header="0.3" footer="0.3"/>
  <pageSetup horizontalDpi="600" verticalDpi="600" orientation="portrait" r:id="rId7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IV72"/>
  <sheetViews>
    <sheetView workbookViewId="0" topLeftCell="A28">
      <selection activeCell="D57" sqref="D57"/>
    </sheetView>
  </sheetViews>
  <sheetFormatPr defaultColWidth="9.140625" defaultRowHeight="12.75"/>
  <cols>
    <col min="1" max="1" width="7.421875" style="0" bestFit="1" customWidth="1"/>
    <col min="2" max="2" width="21.421875" style="0" customWidth="1"/>
    <col min="3" max="3" width="8.7109375" style="0" customWidth="1"/>
    <col min="4" max="4" width="8.7109375" style="8" customWidth="1"/>
    <col min="5" max="5" width="10.8515625" style="0" customWidth="1"/>
    <col min="6" max="6" width="8.7109375" style="46" customWidth="1"/>
    <col min="7" max="7" width="8.57421875" style="0" customWidth="1"/>
    <col min="8" max="8" width="13.7109375" style="0" customWidth="1"/>
    <col min="9" max="10" width="8.7109375" style="0" customWidth="1"/>
    <col min="14" max="14" width="3.28125" style="0" bestFit="1" customWidth="1"/>
    <col min="15" max="15" width="4.00390625" style="0" bestFit="1" customWidth="1"/>
    <col min="16" max="16" width="18.28125" style="0" bestFit="1" customWidth="1"/>
    <col min="17" max="17" width="8.28125" style="0" bestFit="1" customWidth="1"/>
    <col min="18" max="18" width="22.00390625" style="0" customWidth="1"/>
  </cols>
  <sheetData>
    <row r="1" spans="1:10" ht="20.25">
      <c r="A1" s="31"/>
      <c r="B1" s="22" t="s">
        <v>1446</v>
      </c>
      <c r="C1" s="31"/>
      <c r="D1" s="31"/>
      <c r="E1" s="31"/>
      <c r="F1" s="247"/>
      <c r="G1" s="31"/>
      <c r="H1" s="31"/>
      <c r="I1" s="31"/>
      <c r="J1" s="31"/>
    </row>
    <row r="2" spans="1:10" s="120" customFormat="1" ht="12.75">
      <c r="A2" s="123"/>
      <c r="B2" s="124" t="s">
        <v>634</v>
      </c>
      <c r="C2" s="123"/>
      <c r="D2" s="255" t="s">
        <v>635</v>
      </c>
      <c r="E2" s="123"/>
      <c r="F2" s="248"/>
      <c r="G2" s="126" t="s">
        <v>636</v>
      </c>
      <c r="H2" s="123"/>
      <c r="I2" s="123"/>
      <c r="J2" s="123"/>
    </row>
    <row r="3" spans="1:13" ht="26.25" thickBot="1">
      <c r="A3" s="32"/>
      <c r="B3" s="33" t="s">
        <v>139</v>
      </c>
      <c r="C3" s="32" t="s">
        <v>140</v>
      </c>
      <c r="D3" s="32" t="s">
        <v>260</v>
      </c>
      <c r="E3" s="32" t="s">
        <v>141</v>
      </c>
      <c r="F3" s="32" t="s">
        <v>4</v>
      </c>
      <c r="G3" s="32" t="s">
        <v>142</v>
      </c>
      <c r="H3" s="32" t="s">
        <v>5</v>
      </c>
      <c r="I3" s="32">
        <v>2009</v>
      </c>
      <c r="J3" s="32">
        <v>2010</v>
      </c>
      <c r="K3" s="32">
        <v>2011</v>
      </c>
      <c r="L3" s="32">
        <v>2012</v>
      </c>
      <c r="M3" s="32">
        <f>L3+1</f>
        <v>2013</v>
      </c>
    </row>
    <row r="4" spans="1:256" s="45" customFormat="1" ht="13.5" customHeight="1">
      <c r="A4" s="292">
        <f>1</f>
        <v>1</v>
      </c>
      <c r="B4" s="381" t="s">
        <v>432</v>
      </c>
      <c r="C4" s="190" t="s">
        <v>156</v>
      </c>
      <c r="D4" s="190" t="s">
        <v>271</v>
      </c>
      <c r="E4" s="190" t="s">
        <v>145</v>
      </c>
      <c r="F4" s="191">
        <v>0.4</v>
      </c>
      <c r="G4" s="190">
        <v>5</v>
      </c>
      <c r="H4" s="190">
        <f aca="true" t="shared" si="0" ref="H4:H29">IF(G4="","",G4-1)</f>
        <v>4</v>
      </c>
      <c r="I4" s="191">
        <f>IF(G4="","",IF(G4&lt;=4,IF(H4&gt;=1,IF(F4&lt;=9,F4+1,10),0),IF(H4&gt;=1,IF(F4&lt;=8.5,F4+1.5,10),0)))</f>
        <v>1.9</v>
      </c>
      <c r="J4" s="191">
        <f>IF(G4="","",IF(G4&lt;=4,IF(H4&gt;=2,IF(I4&lt;=9,I4+1,10),0),IF(H4&gt;=2,IF(I4&lt;=8.5,I4+1.5,10),0)))</f>
        <v>3.4</v>
      </c>
      <c r="K4" s="191">
        <f>IF(G4="","",IF(G4&lt;=4,IF(H4&gt;=3,IF(J4&lt;=9,J4+1,10),0),IF(H4&gt;=3,IF(J4&lt;=8.5,J4+1.5,10),0)))</f>
        <v>4.9</v>
      </c>
      <c r="L4" s="191">
        <f>IF(G4="","",IF(G4&lt;=4,IF(H4&gt;=4,IF(K4&lt;=9,K4+1,10),0),IF(H4&gt;=4,IF(K4&lt;=8.5,K4+1.5,10),0)))</f>
        <v>6.4</v>
      </c>
      <c r="M4" s="401">
        <f>IF(G4="","",IF(G4&lt;=4,IF(H4&gt;=5,IF(L4&lt;=9,L4+1,10),0),IF(H4&gt;=5,IF(L4&lt;=8.5,L4+1.5,10),0)))</f>
        <v>0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3" ht="13.5" customHeight="1">
      <c r="A5" s="29">
        <f aca="true" t="shared" si="1" ref="A5:A50">A4+1</f>
        <v>2</v>
      </c>
      <c r="B5" s="187" t="s">
        <v>173</v>
      </c>
      <c r="C5" s="188" t="s">
        <v>144</v>
      </c>
      <c r="D5" s="168" t="s">
        <v>292</v>
      </c>
      <c r="E5" s="168" t="s">
        <v>145</v>
      </c>
      <c r="F5" s="177">
        <v>10</v>
      </c>
      <c r="G5" s="168">
        <v>4</v>
      </c>
      <c r="H5" s="201">
        <f t="shared" si="0"/>
        <v>3</v>
      </c>
      <c r="I5" s="176">
        <f>IF(G5="","",IF(G5&lt;=4,IF(H5&gt;=1,IF(F5&lt;=9,F5+1,10),0),IF(H5&gt;=1,IF(F5&lt;=8.5,F5+1.5,10),0)))</f>
        <v>10</v>
      </c>
      <c r="J5" s="176">
        <f>IF(G5="","",IF(G5&lt;=4,IF(H5&gt;=2,IF(I5&lt;=9,I5+1,10),0),IF(H5&gt;=2,IF(I5&lt;=8.5,I5+1.5,10),0)))</f>
        <v>10</v>
      </c>
      <c r="K5" s="177">
        <f>IF(G5="","",IF(G5&lt;=4,IF(H5&gt;=3,IF(J5&lt;=9,J5+1,10),0),IF(H5&gt;=3,IF(J5&lt;=8.5,J5+1.5,10),0)))</f>
        <v>10</v>
      </c>
      <c r="L5" s="177">
        <f>IF(G5="","",IF(G5&lt;=4,IF(H5&gt;=4,IF(K5&lt;=9,K5+1,10),0),IF(H5&gt;=4,IF(K5&lt;=8.5,K5+1.5,10),0)))</f>
        <v>0</v>
      </c>
      <c r="M5" s="217">
        <f>IF(G5="","",IF(G5&lt;=4,IF(H5&gt;=5,IF(L5&lt;=9,L5+1,10),0),IF(H5&gt;=5,IF(L5&lt;=8.5,L5+1.5,10),0)))</f>
        <v>0</v>
      </c>
    </row>
    <row r="6" spans="1:13" ht="13.5" customHeight="1">
      <c r="A6" s="70">
        <f t="shared" si="1"/>
        <v>3</v>
      </c>
      <c r="B6" s="175" t="s">
        <v>383</v>
      </c>
      <c r="C6" s="168" t="s">
        <v>154</v>
      </c>
      <c r="D6" s="168" t="s">
        <v>263</v>
      </c>
      <c r="E6" s="168" t="s">
        <v>145</v>
      </c>
      <c r="F6" s="176">
        <v>1.25</v>
      </c>
      <c r="G6" s="168">
        <v>4</v>
      </c>
      <c r="H6" s="168">
        <f t="shared" si="0"/>
        <v>3</v>
      </c>
      <c r="I6" s="176">
        <f>IF(G6="","",IF(G6&lt;=4,IF(H6&gt;=1,IF(F6&lt;=9,F6+1,10),0),IF(H6&gt;=1,IF(F6&lt;=8.5,F6+1.5,10),0)))</f>
        <v>2.25</v>
      </c>
      <c r="J6" s="176">
        <f>IF(G6="","",IF(G6&lt;=4,IF(H6&gt;=2,IF(I6&lt;=9,I6+1,10),0),IF(H6&gt;=2,IF(I6&lt;=8.5,I6+1.5,10),0)))</f>
        <v>3.25</v>
      </c>
      <c r="K6" s="176">
        <f>IF(G6="","",IF(G6&lt;=4,IF(H6&gt;=3,IF(J6&lt;=9,J6+1,10),0),IF(H6&gt;=3,IF(J6&lt;=8.5,J6+1.5,10),0)))</f>
        <v>4.25</v>
      </c>
      <c r="L6" s="176">
        <f>IF(G6="","",IF(G6&lt;=4,IF(H6&gt;=4,IF(K6&lt;=9,K6+1,10),0),IF(H6&gt;=4,IF(K6&lt;=8.5,K6+1.5,10),0)))</f>
        <v>0</v>
      </c>
      <c r="M6" s="402">
        <f>IF(G6="","",IF(G6&lt;=4,IF(H6&gt;=5,IF(L6&lt;=9,L6+1,10),0),IF(H6&gt;=5,IF(L6&lt;=8.5,L6+1.5,10),0)))</f>
        <v>0</v>
      </c>
    </row>
    <row r="7" spans="1:13" ht="13.5" customHeight="1">
      <c r="A7" s="70">
        <f t="shared" si="1"/>
        <v>4</v>
      </c>
      <c r="B7" s="175" t="s">
        <v>384</v>
      </c>
      <c r="C7" s="168" t="s">
        <v>156</v>
      </c>
      <c r="D7" s="168" t="s">
        <v>293</v>
      </c>
      <c r="E7" s="168" t="s">
        <v>145</v>
      </c>
      <c r="F7" s="176">
        <v>0.7</v>
      </c>
      <c r="G7" s="168">
        <v>4</v>
      </c>
      <c r="H7" s="168">
        <f t="shared" si="0"/>
        <v>3</v>
      </c>
      <c r="I7" s="176">
        <f>IF(G7="","",IF(G7&lt;=4,IF(H7&gt;=1,IF(F7&lt;=9,F7+1,10),0),IF(H7&gt;=1,IF(F7&lt;=8.5,F7+1.5,10),0)))</f>
        <v>1.7</v>
      </c>
      <c r="J7" s="176">
        <f>IF(G7="","",IF(G7&lt;=4,IF(H7&gt;=2,IF(I7&lt;=9,I7+1,10),0),IF(H7&gt;=2,IF(I7&lt;=8.5,I7+1.5,10),0)))</f>
        <v>2.7</v>
      </c>
      <c r="K7" s="176">
        <f>IF(G7="","",IF(G7&lt;=4,IF(H7&gt;=3,IF(J7&lt;=9,J7+1,10),0),IF(H7&gt;=3,IF(J7&lt;=8.5,J7+1.5,10),0)))</f>
        <v>3.7</v>
      </c>
      <c r="L7" s="176">
        <f>IF(G7="","",IF(G7&lt;=4,IF(H7&gt;=4,IF(K7&lt;=9,K7+1,10),0),IF(H7&gt;=4,IF(K7&lt;=8.5,K7+1.5,10),0)))</f>
        <v>0</v>
      </c>
      <c r="M7" s="402">
        <f>IF(G7="","",IF(G7&lt;=4,IF(H7&gt;=5,IF(L7&lt;=9,L7+1,10),0),IF(H7&gt;=5,IF(L7&lt;=8.5,L7+1.5,10),0)))</f>
        <v>0</v>
      </c>
    </row>
    <row r="8" spans="1:13" ht="13.5" customHeight="1">
      <c r="A8" s="92">
        <f t="shared" si="1"/>
        <v>5</v>
      </c>
      <c r="B8" s="268" t="s">
        <v>811</v>
      </c>
      <c r="C8" s="269" t="s">
        <v>146</v>
      </c>
      <c r="D8" s="266" t="s">
        <v>279</v>
      </c>
      <c r="E8" s="168" t="s">
        <v>145</v>
      </c>
      <c r="F8" s="267">
        <v>3</v>
      </c>
      <c r="G8" s="266">
        <v>3</v>
      </c>
      <c r="H8" s="270">
        <f t="shared" si="0"/>
        <v>2</v>
      </c>
      <c r="I8" s="271">
        <f aca="true" t="shared" si="2" ref="I8:I25">IF(G8="","",IF(G8&lt;=4,IF(H8&gt;=1,IF(F8&lt;=9,F8+1,10),0),IF(H8&gt;=1,IF(F8&lt;=8.5,F8+1.5,10),0)))</f>
        <v>4</v>
      </c>
      <c r="J8" s="271">
        <f aca="true" t="shared" si="3" ref="J8:J25">IF(G8="","",IF(G8&lt;=4,IF(H8&gt;=2,IF(I8&lt;=9,I8+1,10),0),IF(H8&gt;=2,IF(I8&lt;=8.5,I8+1.5,10),0)))</f>
        <v>5</v>
      </c>
      <c r="K8" s="267">
        <f aca="true" t="shared" si="4" ref="K8:K25">IF(G8="","",IF(G8&lt;=4,IF(H8&gt;=3,IF(J8&lt;=9,J8+1,10),0),IF(H8&gt;=3,IF(J8&lt;=8.5,J8+1.5,10),0)))</f>
        <v>0</v>
      </c>
      <c r="L8" s="267">
        <f aca="true" t="shared" si="5" ref="L8:L25">IF(G8="","",IF(G8&lt;=4,IF(H8&gt;=4,IF(K8&lt;=9,K8+1,10),0),IF(H8&gt;=4,IF(K8&lt;=8.5,K8+1.5,10),0)))</f>
        <v>0</v>
      </c>
      <c r="M8" s="493">
        <f aca="true" t="shared" si="6" ref="M8:M25">IF(G8="","",IF(G8&lt;=4,IF(H8&gt;=5,IF(L8&lt;=9,L8+1,10),0),IF(H8&gt;=5,IF(L8&lt;=8.5,L8+1.5,10),0)))</f>
        <v>0</v>
      </c>
    </row>
    <row r="9" spans="1:13" ht="13.5" customHeight="1">
      <c r="A9" s="29">
        <f t="shared" si="1"/>
        <v>6</v>
      </c>
      <c r="B9" s="187" t="s">
        <v>128</v>
      </c>
      <c r="C9" s="188" t="s">
        <v>167</v>
      </c>
      <c r="D9" s="168" t="s">
        <v>281</v>
      </c>
      <c r="E9" s="168" t="s">
        <v>145</v>
      </c>
      <c r="F9" s="177">
        <v>1.1</v>
      </c>
      <c r="G9" s="168">
        <v>4</v>
      </c>
      <c r="H9" s="201">
        <v>2</v>
      </c>
      <c r="I9" s="176">
        <f t="shared" si="2"/>
        <v>2.1</v>
      </c>
      <c r="J9" s="176">
        <f t="shared" si="3"/>
        <v>3.1</v>
      </c>
      <c r="K9" s="177">
        <f t="shared" si="4"/>
        <v>0</v>
      </c>
      <c r="L9" s="177">
        <f t="shared" si="5"/>
        <v>0</v>
      </c>
      <c r="M9" s="193">
        <f t="shared" si="6"/>
        <v>0</v>
      </c>
    </row>
    <row r="10" spans="1:13" ht="13.5" customHeight="1">
      <c r="A10" s="29">
        <f t="shared" si="1"/>
        <v>7</v>
      </c>
      <c r="B10" s="187" t="s">
        <v>845</v>
      </c>
      <c r="C10" s="188" t="s">
        <v>162</v>
      </c>
      <c r="D10" s="168" t="s">
        <v>273</v>
      </c>
      <c r="E10" s="168" t="s">
        <v>145</v>
      </c>
      <c r="F10" s="177">
        <v>1</v>
      </c>
      <c r="G10" s="168">
        <v>3</v>
      </c>
      <c r="H10" s="201">
        <f t="shared" si="0"/>
        <v>2</v>
      </c>
      <c r="I10" s="176">
        <f t="shared" si="2"/>
        <v>2</v>
      </c>
      <c r="J10" s="176">
        <f t="shared" si="3"/>
        <v>3</v>
      </c>
      <c r="K10" s="177">
        <f t="shared" si="4"/>
        <v>0</v>
      </c>
      <c r="L10" s="177">
        <f t="shared" si="5"/>
        <v>0</v>
      </c>
      <c r="M10" s="217">
        <f t="shared" si="6"/>
        <v>0</v>
      </c>
    </row>
    <row r="11" spans="1:13" ht="13.5" customHeight="1">
      <c r="A11" s="29">
        <f t="shared" si="1"/>
        <v>8</v>
      </c>
      <c r="B11" s="187" t="s">
        <v>503</v>
      </c>
      <c r="C11" s="188" t="s">
        <v>154</v>
      </c>
      <c r="D11" s="168" t="s">
        <v>293</v>
      </c>
      <c r="E11" s="168" t="s">
        <v>145</v>
      </c>
      <c r="F11" s="177">
        <v>8.5</v>
      </c>
      <c r="G11" s="168">
        <v>3</v>
      </c>
      <c r="H11" s="201">
        <v>1</v>
      </c>
      <c r="I11" s="176">
        <f t="shared" si="2"/>
        <v>9.5</v>
      </c>
      <c r="J11" s="176">
        <f t="shared" si="3"/>
        <v>0</v>
      </c>
      <c r="K11" s="177">
        <f t="shared" si="4"/>
        <v>0</v>
      </c>
      <c r="L11" s="177">
        <f t="shared" si="5"/>
        <v>0</v>
      </c>
      <c r="M11" s="193">
        <f t="shared" si="6"/>
        <v>0</v>
      </c>
    </row>
    <row r="12" spans="1:13" ht="13.5" customHeight="1">
      <c r="A12" s="29">
        <f t="shared" si="1"/>
        <v>9</v>
      </c>
      <c r="B12" s="187" t="s">
        <v>299</v>
      </c>
      <c r="C12" s="188" t="s">
        <v>146</v>
      </c>
      <c r="D12" s="168" t="s">
        <v>273</v>
      </c>
      <c r="E12" s="168" t="s">
        <v>145</v>
      </c>
      <c r="F12" s="176">
        <v>3</v>
      </c>
      <c r="G12" s="168">
        <v>4</v>
      </c>
      <c r="H12" s="296">
        <v>1</v>
      </c>
      <c r="I12" s="176">
        <f t="shared" si="2"/>
        <v>4</v>
      </c>
      <c r="J12" s="176">
        <f t="shared" si="3"/>
        <v>0</v>
      </c>
      <c r="K12" s="177">
        <f t="shared" si="4"/>
        <v>0</v>
      </c>
      <c r="L12" s="177">
        <f t="shared" si="5"/>
        <v>0</v>
      </c>
      <c r="M12" s="193">
        <f t="shared" si="6"/>
        <v>0</v>
      </c>
    </row>
    <row r="13" spans="1:13" ht="13.5" customHeight="1">
      <c r="A13" s="29">
        <f t="shared" si="1"/>
        <v>10</v>
      </c>
      <c r="B13" s="187" t="s">
        <v>513</v>
      </c>
      <c r="C13" s="188" t="s">
        <v>149</v>
      </c>
      <c r="D13" s="168" t="s">
        <v>285</v>
      </c>
      <c r="E13" s="168" t="s">
        <v>145</v>
      </c>
      <c r="F13" s="177">
        <v>3</v>
      </c>
      <c r="G13" s="168">
        <v>3</v>
      </c>
      <c r="H13" s="201">
        <v>1</v>
      </c>
      <c r="I13" s="176">
        <f t="shared" si="2"/>
        <v>4</v>
      </c>
      <c r="J13" s="176">
        <f t="shared" si="3"/>
        <v>0</v>
      </c>
      <c r="K13" s="177">
        <f t="shared" si="4"/>
        <v>0</v>
      </c>
      <c r="L13" s="177">
        <f t="shared" si="5"/>
        <v>0</v>
      </c>
      <c r="M13" s="193">
        <f t="shared" si="6"/>
        <v>0</v>
      </c>
    </row>
    <row r="14" spans="1:13" ht="13.5" customHeight="1">
      <c r="A14" s="29">
        <f t="shared" si="1"/>
        <v>11</v>
      </c>
      <c r="B14" s="187" t="s">
        <v>818</v>
      </c>
      <c r="C14" s="188" t="s">
        <v>153</v>
      </c>
      <c r="D14" s="168" t="s">
        <v>281</v>
      </c>
      <c r="E14" s="168" t="s">
        <v>145</v>
      </c>
      <c r="F14" s="177">
        <v>2</v>
      </c>
      <c r="G14" s="168">
        <v>2</v>
      </c>
      <c r="H14" s="201">
        <f t="shared" si="0"/>
        <v>1</v>
      </c>
      <c r="I14" s="176">
        <f t="shared" si="2"/>
        <v>3</v>
      </c>
      <c r="J14" s="176">
        <f t="shared" si="3"/>
        <v>0</v>
      </c>
      <c r="K14" s="177">
        <f t="shared" si="4"/>
        <v>0</v>
      </c>
      <c r="L14" s="177">
        <f t="shared" si="5"/>
        <v>0</v>
      </c>
      <c r="M14" s="217">
        <f t="shared" si="6"/>
        <v>0</v>
      </c>
    </row>
    <row r="15" spans="1:13" ht="13.5" customHeight="1">
      <c r="A15" s="29">
        <f t="shared" si="1"/>
        <v>12</v>
      </c>
      <c r="B15" s="187" t="s">
        <v>827</v>
      </c>
      <c r="C15" s="188" t="s">
        <v>169</v>
      </c>
      <c r="D15" s="168" t="s">
        <v>281</v>
      </c>
      <c r="E15" s="168" t="s">
        <v>145</v>
      </c>
      <c r="F15" s="177">
        <v>1</v>
      </c>
      <c r="G15" s="168">
        <v>2</v>
      </c>
      <c r="H15" s="201">
        <f t="shared" si="0"/>
        <v>1</v>
      </c>
      <c r="I15" s="176">
        <f t="shared" si="2"/>
        <v>2</v>
      </c>
      <c r="J15" s="176">
        <f t="shared" si="3"/>
        <v>0</v>
      </c>
      <c r="K15" s="177">
        <f t="shared" si="4"/>
        <v>0</v>
      </c>
      <c r="L15" s="177">
        <f t="shared" si="5"/>
        <v>0</v>
      </c>
      <c r="M15" s="217">
        <f t="shared" si="6"/>
        <v>0</v>
      </c>
    </row>
    <row r="16" spans="1:13" ht="13.5" customHeight="1">
      <c r="A16" s="29">
        <f t="shared" si="1"/>
        <v>13</v>
      </c>
      <c r="B16" s="187" t="s">
        <v>921</v>
      </c>
      <c r="C16" s="188" t="s">
        <v>158</v>
      </c>
      <c r="D16" s="168" t="s">
        <v>298</v>
      </c>
      <c r="E16" s="168" t="s">
        <v>145</v>
      </c>
      <c r="F16" s="177">
        <v>0.1</v>
      </c>
      <c r="G16" s="168">
        <v>2</v>
      </c>
      <c r="H16" s="201">
        <f t="shared" si="0"/>
        <v>1</v>
      </c>
      <c r="I16" s="176">
        <f t="shared" si="2"/>
        <v>1.1</v>
      </c>
      <c r="J16" s="176">
        <f t="shared" si="3"/>
        <v>0</v>
      </c>
      <c r="K16" s="177">
        <f t="shared" si="4"/>
        <v>0</v>
      </c>
      <c r="L16" s="177">
        <f t="shared" si="5"/>
        <v>0</v>
      </c>
      <c r="M16" s="217">
        <f t="shared" si="6"/>
        <v>0</v>
      </c>
    </row>
    <row r="17" spans="1:13" ht="13.5" customHeight="1">
      <c r="A17" s="70">
        <f t="shared" si="1"/>
        <v>14</v>
      </c>
      <c r="B17" s="175" t="s">
        <v>453</v>
      </c>
      <c r="C17" s="168" t="s">
        <v>146</v>
      </c>
      <c r="D17" s="168" t="s">
        <v>298</v>
      </c>
      <c r="E17" s="168" t="s">
        <v>145</v>
      </c>
      <c r="F17" s="176">
        <v>0.1</v>
      </c>
      <c r="G17" s="168">
        <v>2</v>
      </c>
      <c r="H17" s="168">
        <f t="shared" si="0"/>
        <v>1</v>
      </c>
      <c r="I17" s="176">
        <f t="shared" si="2"/>
        <v>1.1</v>
      </c>
      <c r="J17" s="176">
        <f t="shared" si="3"/>
        <v>0</v>
      </c>
      <c r="K17" s="176">
        <f t="shared" si="4"/>
        <v>0</v>
      </c>
      <c r="L17" s="176">
        <f t="shared" si="5"/>
        <v>0</v>
      </c>
      <c r="M17" s="402">
        <f t="shared" si="6"/>
        <v>0</v>
      </c>
    </row>
    <row r="18" spans="1:13" ht="13.5" customHeight="1">
      <c r="A18" s="29">
        <f t="shared" si="1"/>
        <v>15</v>
      </c>
      <c r="B18" s="187" t="s">
        <v>492</v>
      </c>
      <c r="C18" s="188" t="s">
        <v>153</v>
      </c>
      <c r="D18" s="168" t="s">
        <v>278</v>
      </c>
      <c r="E18" s="168" t="s">
        <v>145</v>
      </c>
      <c r="F18" s="177">
        <v>6</v>
      </c>
      <c r="G18" s="168">
        <v>2</v>
      </c>
      <c r="H18" s="201">
        <v>0</v>
      </c>
      <c r="I18" s="176">
        <f t="shared" si="2"/>
        <v>0</v>
      </c>
      <c r="J18" s="176">
        <f t="shared" si="3"/>
        <v>0</v>
      </c>
      <c r="K18" s="177">
        <f t="shared" si="4"/>
        <v>0</v>
      </c>
      <c r="L18" s="177">
        <f t="shared" si="5"/>
        <v>0</v>
      </c>
      <c r="M18" s="193">
        <f t="shared" si="6"/>
        <v>0</v>
      </c>
    </row>
    <row r="19" spans="1:13" ht="13.5" customHeight="1">
      <c r="A19" s="29">
        <f t="shared" si="1"/>
        <v>16</v>
      </c>
      <c r="B19" s="187" t="s">
        <v>496</v>
      </c>
      <c r="C19" s="188" t="s">
        <v>147</v>
      </c>
      <c r="D19" s="168" t="s">
        <v>277</v>
      </c>
      <c r="E19" s="168" t="s">
        <v>145</v>
      </c>
      <c r="F19" s="177">
        <v>6</v>
      </c>
      <c r="G19" s="168">
        <v>2</v>
      </c>
      <c r="H19" s="201">
        <v>0</v>
      </c>
      <c r="I19" s="176">
        <f t="shared" si="2"/>
        <v>0</v>
      </c>
      <c r="J19" s="176">
        <f t="shared" si="3"/>
        <v>0</v>
      </c>
      <c r="K19" s="177">
        <f t="shared" si="4"/>
        <v>0</v>
      </c>
      <c r="L19" s="177">
        <f t="shared" si="5"/>
        <v>0</v>
      </c>
      <c r="M19" s="193">
        <f t="shared" si="6"/>
        <v>0</v>
      </c>
    </row>
    <row r="20" spans="1:13" ht="13.5" customHeight="1">
      <c r="A20" s="29">
        <f t="shared" si="1"/>
        <v>17</v>
      </c>
      <c r="B20" s="187" t="s">
        <v>555</v>
      </c>
      <c r="C20" s="188" t="s">
        <v>167</v>
      </c>
      <c r="D20" s="168" t="s">
        <v>265</v>
      </c>
      <c r="E20" s="168" t="s">
        <v>145</v>
      </c>
      <c r="F20" s="177">
        <v>1.5</v>
      </c>
      <c r="G20" s="168">
        <v>2</v>
      </c>
      <c r="H20" s="201">
        <v>0</v>
      </c>
      <c r="I20" s="176">
        <f t="shared" si="2"/>
        <v>0</v>
      </c>
      <c r="J20" s="176">
        <f t="shared" si="3"/>
        <v>0</v>
      </c>
      <c r="K20" s="177">
        <f t="shared" si="4"/>
        <v>0</v>
      </c>
      <c r="L20" s="177">
        <f t="shared" si="5"/>
        <v>0</v>
      </c>
      <c r="M20" s="193">
        <f t="shared" si="6"/>
        <v>0</v>
      </c>
    </row>
    <row r="21" spans="1:13" ht="13.5" customHeight="1">
      <c r="A21" s="29">
        <f t="shared" si="1"/>
        <v>18</v>
      </c>
      <c r="B21" s="187" t="s">
        <v>102</v>
      </c>
      <c r="C21" s="188" t="s">
        <v>149</v>
      </c>
      <c r="D21" s="168" t="s">
        <v>278</v>
      </c>
      <c r="E21" s="168" t="s">
        <v>145</v>
      </c>
      <c r="F21" s="177">
        <v>1.4</v>
      </c>
      <c r="G21" s="168">
        <v>2</v>
      </c>
      <c r="H21" s="201">
        <v>0</v>
      </c>
      <c r="I21" s="176">
        <f t="shared" si="2"/>
        <v>0</v>
      </c>
      <c r="J21" s="176">
        <f t="shared" si="3"/>
        <v>0</v>
      </c>
      <c r="K21" s="177">
        <f t="shared" si="4"/>
        <v>0</v>
      </c>
      <c r="L21" s="177">
        <f t="shared" si="5"/>
        <v>0</v>
      </c>
      <c r="M21" s="193">
        <f t="shared" si="6"/>
        <v>0</v>
      </c>
    </row>
    <row r="22" spans="1:13" ht="13.5" customHeight="1">
      <c r="A22" s="29">
        <f t="shared" si="1"/>
        <v>19</v>
      </c>
      <c r="B22" s="187" t="s">
        <v>571</v>
      </c>
      <c r="C22" s="188" t="s">
        <v>167</v>
      </c>
      <c r="D22" s="168" t="s">
        <v>282</v>
      </c>
      <c r="E22" s="168" t="s">
        <v>145</v>
      </c>
      <c r="F22" s="177">
        <v>1.1</v>
      </c>
      <c r="G22" s="168">
        <v>2</v>
      </c>
      <c r="H22" s="201">
        <v>0</v>
      </c>
      <c r="I22" s="176">
        <f t="shared" si="2"/>
        <v>0</v>
      </c>
      <c r="J22" s="176">
        <f t="shared" si="3"/>
        <v>0</v>
      </c>
      <c r="K22" s="177">
        <f t="shared" si="4"/>
        <v>0</v>
      </c>
      <c r="L22" s="177">
        <f t="shared" si="5"/>
        <v>0</v>
      </c>
      <c r="M22" s="193">
        <f t="shared" si="6"/>
        <v>0</v>
      </c>
    </row>
    <row r="23" spans="1:13" ht="13.5" customHeight="1">
      <c r="A23" s="29">
        <f t="shared" si="1"/>
        <v>20</v>
      </c>
      <c r="B23" s="187" t="s">
        <v>604</v>
      </c>
      <c r="C23" s="188" t="s">
        <v>157</v>
      </c>
      <c r="D23" s="168" t="s">
        <v>297</v>
      </c>
      <c r="E23" s="168" t="s">
        <v>145</v>
      </c>
      <c r="F23" s="177">
        <v>1.1</v>
      </c>
      <c r="G23" s="168">
        <v>2</v>
      </c>
      <c r="H23" s="201">
        <v>0</v>
      </c>
      <c r="I23" s="176">
        <f t="shared" si="2"/>
        <v>0</v>
      </c>
      <c r="J23" s="176">
        <f t="shared" si="3"/>
        <v>0</v>
      </c>
      <c r="K23" s="177">
        <f t="shared" si="4"/>
        <v>0</v>
      </c>
      <c r="L23" s="177">
        <f t="shared" si="5"/>
        <v>0</v>
      </c>
      <c r="M23" s="193">
        <f t="shared" si="6"/>
        <v>0</v>
      </c>
    </row>
    <row r="24" spans="1:13" ht="13.5" customHeight="1">
      <c r="A24" s="29">
        <f t="shared" si="1"/>
        <v>21</v>
      </c>
      <c r="B24" s="187" t="s">
        <v>613</v>
      </c>
      <c r="C24" s="188" t="s">
        <v>159</v>
      </c>
      <c r="D24" s="168" t="s">
        <v>284</v>
      </c>
      <c r="E24" s="168" t="s">
        <v>145</v>
      </c>
      <c r="F24" s="177">
        <v>1.1</v>
      </c>
      <c r="G24" s="168">
        <v>2</v>
      </c>
      <c r="H24" s="201">
        <v>0</v>
      </c>
      <c r="I24" s="176">
        <f t="shared" si="2"/>
        <v>0</v>
      </c>
      <c r="J24" s="176">
        <f t="shared" si="3"/>
        <v>0</v>
      </c>
      <c r="K24" s="177">
        <f t="shared" si="4"/>
        <v>0</v>
      </c>
      <c r="L24" s="177">
        <f t="shared" si="5"/>
        <v>0</v>
      </c>
      <c r="M24" s="193">
        <f t="shared" si="6"/>
        <v>0</v>
      </c>
    </row>
    <row r="25" spans="1:13" ht="13.5" customHeight="1">
      <c r="A25" s="29">
        <f t="shared" si="1"/>
        <v>22</v>
      </c>
      <c r="B25" s="187" t="s">
        <v>614</v>
      </c>
      <c r="C25" s="188" t="s">
        <v>155</v>
      </c>
      <c r="D25" s="168" t="s">
        <v>263</v>
      </c>
      <c r="E25" s="168" t="s">
        <v>145</v>
      </c>
      <c r="F25" s="177">
        <v>1.1</v>
      </c>
      <c r="G25" s="168">
        <v>2</v>
      </c>
      <c r="H25" s="201">
        <v>0</v>
      </c>
      <c r="I25" s="176">
        <f t="shared" si="2"/>
        <v>0</v>
      </c>
      <c r="J25" s="176">
        <f t="shared" si="3"/>
        <v>0</v>
      </c>
      <c r="K25" s="177">
        <f t="shared" si="4"/>
        <v>0</v>
      </c>
      <c r="L25" s="177">
        <f t="shared" si="5"/>
        <v>0</v>
      </c>
      <c r="M25" s="193">
        <f t="shared" si="6"/>
        <v>0</v>
      </c>
    </row>
    <row r="26" spans="1:13" ht="12.75">
      <c r="A26" s="29">
        <f t="shared" si="1"/>
        <v>23</v>
      </c>
      <c r="B26" s="187" t="s">
        <v>852</v>
      </c>
      <c r="C26" s="188" t="s">
        <v>150</v>
      </c>
      <c r="D26" s="168" t="s">
        <v>279</v>
      </c>
      <c r="E26" s="168" t="s">
        <v>145</v>
      </c>
      <c r="F26" s="177">
        <v>0.5</v>
      </c>
      <c r="G26" s="168">
        <v>1</v>
      </c>
      <c r="H26" s="201">
        <f t="shared" si="0"/>
        <v>0</v>
      </c>
      <c r="I26" s="176">
        <f>IF(G26="","",IF(G26&lt;=4,IF(H26&gt;=1,IF(F26&lt;=9,F26+1,10),0),IF(H26&gt;=1,IF(F26&lt;=8.5,F26+1.5,10),0)))</f>
        <v>0</v>
      </c>
      <c r="J26" s="176">
        <f>IF(G26="","",IF(G26&lt;=4,IF(H26&gt;=2,IF(I26&lt;=9,I26+1,10),0),IF(H26&gt;=2,IF(I26&lt;=8.5,I26+1.5,10),0)))</f>
        <v>0</v>
      </c>
      <c r="K26" s="177">
        <f>IF(G26="","",IF(G26&lt;=4,IF(H26&gt;=3,IF(J26&lt;=9,J26+1,10),0),IF(H26&gt;=3,IF(J26&lt;=8.5,J26+1.5,10),0)))</f>
        <v>0</v>
      </c>
      <c r="L26" s="177">
        <f>IF(G26="","",IF(G26&lt;=4,IF(H26&gt;=4,IF(K26&lt;=9,K26+1,10),0),IF(H26&gt;=4,IF(K26&lt;=8.5,K26+1.5,10),0)))</f>
        <v>0</v>
      </c>
      <c r="M26" s="217">
        <f>IF(G26="","",IF(G26&lt;=4,IF(H26&gt;=5,IF(L26&lt;=9,L26+1,10),0),IF(H26&gt;=5,IF(L26&lt;=8.5,L26+1.5,10),0)))</f>
        <v>0</v>
      </c>
    </row>
    <row r="27" spans="1:13" ht="12.75">
      <c r="A27" s="29">
        <f t="shared" si="1"/>
        <v>24</v>
      </c>
      <c r="B27" s="187" t="s">
        <v>886</v>
      </c>
      <c r="C27" s="188" t="s">
        <v>152</v>
      </c>
      <c r="D27" s="168" t="s">
        <v>275</v>
      </c>
      <c r="E27" s="168" t="s">
        <v>145</v>
      </c>
      <c r="F27" s="177">
        <v>0.3</v>
      </c>
      <c r="G27" s="168">
        <v>1</v>
      </c>
      <c r="H27" s="201">
        <f t="shared" si="0"/>
        <v>0</v>
      </c>
      <c r="I27" s="176">
        <f>IF(G27="","",IF(G27&lt;=4,IF(H27&gt;=1,IF(F27&lt;=9,F27+1,10),0),IF(H27&gt;=1,IF(F27&lt;=8.5,F27+1.5,10),0)))</f>
        <v>0</v>
      </c>
      <c r="J27" s="176">
        <f>IF(G27="","",IF(G27&lt;=4,IF(H27&gt;=2,IF(I27&lt;=9,I27+1,10),0),IF(H27&gt;=2,IF(I27&lt;=8.5,I27+1.5,10),0)))</f>
        <v>0</v>
      </c>
      <c r="K27" s="177">
        <f>IF(G27="","",IF(G27&lt;=4,IF(H27&gt;=3,IF(J27&lt;=9,J27+1,10),0),IF(H27&gt;=3,IF(J27&lt;=8.5,J27+1.5,10),0)))</f>
        <v>0</v>
      </c>
      <c r="L27" s="177">
        <f>IF(G27="","",IF(G27&lt;=4,IF(H27&gt;=4,IF(K27&lt;=9,K27+1,10),0),IF(H27&gt;=4,IF(K27&lt;=8.5,K27+1.5,10),0)))</f>
        <v>0</v>
      </c>
      <c r="M27" s="217">
        <f>IF(G27="","",IF(G27&lt;=4,IF(H27&gt;=5,IF(L27&lt;=9,L27+1,10),0),IF(H27&gt;=5,IF(L27&lt;=8.5,L27+1.5,10),0)))</f>
        <v>0</v>
      </c>
    </row>
    <row r="28" spans="1:13" ht="13.5" customHeight="1">
      <c r="A28" s="70">
        <f t="shared" si="1"/>
        <v>25</v>
      </c>
      <c r="B28" s="175" t="s">
        <v>433</v>
      </c>
      <c r="C28" s="168" t="s">
        <v>146</v>
      </c>
      <c r="D28" s="168" t="s">
        <v>298</v>
      </c>
      <c r="E28" s="168" t="s">
        <v>145</v>
      </c>
      <c r="F28" s="176">
        <v>0.3</v>
      </c>
      <c r="G28" s="168">
        <v>1</v>
      </c>
      <c r="H28" s="168">
        <f t="shared" si="0"/>
        <v>0</v>
      </c>
      <c r="I28" s="176">
        <f>IF(G28="","",IF(G28&lt;=4,IF(H28&gt;=1,IF(F28&lt;=9,F28+1,10),0),IF(H28&gt;=1,IF(F28&lt;=8.5,F28+1.5,10),0)))</f>
        <v>0</v>
      </c>
      <c r="J28" s="176">
        <f>IF(G28="","",IF(G28&lt;=4,IF(H28&gt;=2,IF(I28&lt;=9,I28+1,10),0),IF(H28&gt;=2,IF(I28&lt;=8.5,I28+1.5,10),0)))</f>
        <v>0</v>
      </c>
      <c r="K28" s="176">
        <f>IF(G28="","",IF(G28&lt;=4,IF(H28&gt;=3,IF(J28&lt;=9,J28+1,10),0),IF(H28&gt;=3,IF(J28&lt;=8.5,J28+1.5,10),0)))</f>
        <v>0</v>
      </c>
      <c r="L28" s="176">
        <f>IF(G28="","",IF(G28&lt;=4,IF(H28&gt;=4,IF(K28&lt;=9,K28+1,10),0),IF(H28&gt;=4,IF(K28&lt;=8.5,K28+1.5,10),0)))</f>
        <v>0</v>
      </c>
      <c r="M28" s="402">
        <f>IF(G28="","",IF(G28&lt;=4,IF(H28&gt;=5,IF(L28&lt;=9,L28+1,10),0),IF(H28&gt;=5,IF(L28&lt;=8.5,L28+1.5,10),0)))</f>
        <v>0</v>
      </c>
    </row>
    <row r="29" spans="1:13" ht="13.5" thickBot="1">
      <c r="A29" s="377">
        <f t="shared" si="1"/>
        <v>26</v>
      </c>
      <c r="B29" s="378" t="s">
        <v>454</v>
      </c>
      <c r="C29" s="194" t="s">
        <v>155</v>
      </c>
      <c r="D29" s="194" t="s">
        <v>278</v>
      </c>
      <c r="E29" s="194" t="s">
        <v>145</v>
      </c>
      <c r="F29" s="310">
        <v>0.1</v>
      </c>
      <c r="G29" s="194">
        <v>1</v>
      </c>
      <c r="H29" s="194">
        <f t="shared" si="0"/>
        <v>0</v>
      </c>
      <c r="I29" s="310">
        <f>IF(G29="","",IF(G29&lt;=4,IF(H29&gt;=1,IF(F29&lt;=9,F29+1,10),0),IF(H29&gt;=1,IF(F29&lt;=8.5,F29+1.5,10),0)))</f>
        <v>0</v>
      </c>
      <c r="J29" s="310">
        <f>IF(G29="","",IF(G29&lt;=4,IF(H29&gt;=2,IF(I29&lt;=9,I29+1,10),0),IF(H29&gt;=2,IF(I29&lt;=8.5,I29+1.5,10),0)))</f>
        <v>0</v>
      </c>
      <c r="K29" s="310">
        <f>IF(G29="","",IF(G29&lt;=4,IF(H29&gt;=3,IF(J29&lt;=9,J29+1,10),0),IF(H29&gt;=3,IF(J29&lt;=8.5,J29+1.5,10),0)))</f>
        <v>0</v>
      </c>
      <c r="L29" s="310">
        <f>IF(G29="","",IF(G29&lt;=4,IF(H29&gt;=4,IF(K29&lt;=9,K29+1,10),0),IF(H29&gt;=4,IF(K29&lt;=8.5,K29+1.5,10),0)))</f>
        <v>0</v>
      </c>
      <c r="M29" s="511">
        <f>IF(G29="","",IF(G29&lt;=4,IF(H29&gt;=5,IF(L29&lt;=9,L29+1,10),0),IF(H29&gt;=5,IF(L29&lt;=8.5,L29+1.5,10),0)))</f>
        <v>0</v>
      </c>
    </row>
    <row r="30" spans="1:13" ht="12.75">
      <c r="A30" s="349">
        <f t="shared" si="1"/>
        <v>27</v>
      </c>
      <c r="B30" s="350" t="s">
        <v>758</v>
      </c>
      <c r="C30" s="351" t="s">
        <v>144</v>
      </c>
      <c r="D30" s="351" t="s">
        <v>662</v>
      </c>
      <c r="E30" s="351" t="s">
        <v>657</v>
      </c>
      <c r="F30" s="354">
        <v>1.5</v>
      </c>
      <c r="G30" s="352"/>
      <c r="H30" s="351" t="s">
        <v>991</v>
      </c>
      <c r="I30" s="371"/>
      <c r="J30" s="371"/>
      <c r="K30" s="371"/>
      <c r="L30" s="371"/>
      <c r="M30" s="353"/>
    </row>
    <row r="31" spans="1:13" s="15" customFormat="1" ht="13.5" customHeight="1">
      <c r="A31" s="275">
        <f t="shared" si="1"/>
        <v>28</v>
      </c>
      <c r="B31" s="276" t="s">
        <v>759</v>
      </c>
      <c r="C31" s="277" t="s">
        <v>167</v>
      </c>
      <c r="D31" s="277" t="s">
        <v>279</v>
      </c>
      <c r="E31" s="277" t="s">
        <v>657</v>
      </c>
      <c r="F31" s="333">
        <v>0.6</v>
      </c>
      <c r="G31" s="278"/>
      <c r="H31" s="277" t="s">
        <v>991</v>
      </c>
      <c r="I31" s="279"/>
      <c r="J31" s="279"/>
      <c r="K31" s="279"/>
      <c r="L31" s="279"/>
      <c r="M31" s="280"/>
    </row>
    <row r="32" spans="1:13" s="15" customFormat="1" ht="13.5" customHeight="1">
      <c r="A32" s="275">
        <f t="shared" si="1"/>
        <v>29</v>
      </c>
      <c r="B32" s="276" t="s">
        <v>761</v>
      </c>
      <c r="C32" s="277" t="s">
        <v>159</v>
      </c>
      <c r="D32" s="277" t="s">
        <v>625</v>
      </c>
      <c r="E32" s="277" t="s">
        <v>657</v>
      </c>
      <c r="F32" s="333">
        <v>0.3</v>
      </c>
      <c r="G32" s="278"/>
      <c r="H32" s="277" t="s">
        <v>991</v>
      </c>
      <c r="I32" s="279"/>
      <c r="J32" s="279"/>
      <c r="K32" s="279"/>
      <c r="L32" s="279"/>
      <c r="M32" s="280"/>
    </row>
    <row r="33" spans="1:13" s="15" customFormat="1" ht="12.75" customHeight="1">
      <c r="A33" s="275">
        <f t="shared" si="1"/>
        <v>30</v>
      </c>
      <c r="B33" s="276" t="s">
        <v>762</v>
      </c>
      <c r="C33" s="277" t="s">
        <v>146</v>
      </c>
      <c r="D33" s="277" t="s">
        <v>662</v>
      </c>
      <c r="E33" s="277" t="s">
        <v>657</v>
      </c>
      <c r="F33" s="333">
        <v>0.2</v>
      </c>
      <c r="G33" s="278"/>
      <c r="H33" s="277" t="s">
        <v>991</v>
      </c>
      <c r="I33" s="279"/>
      <c r="J33" s="279"/>
      <c r="K33" s="279"/>
      <c r="L33" s="279"/>
      <c r="M33" s="280"/>
    </row>
    <row r="34" spans="1:13" s="15" customFormat="1" ht="12.75" customHeight="1">
      <c r="A34" s="275">
        <f t="shared" si="1"/>
        <v>31</v>
      </c>
      <c r="B34" s="276" t="s">
        <v>763</v>
      </c>
      <c r="C34" s="277" t="s">
        <v>144</v>
      </c>
      <c r="D34" s="277" t="s">
        <v>656</v>
      </c>
      <c r="E34" s="277" t="s">
        <v>657</v>
      </c>
      <c r="F34" s="333">
        <v>0.1</v>
      </c>
      <c r="G34" s="278"/>
      <c r="H34" s="277" t="s">
        <v>991</v>
      </c>
      <c r="I34" s="279"/>
      <c r="J34" s="279"/>
      <c r="K34" s="279"/>
      <c r="L34" s="279"/>
      <c r="M34" s="280"/>
    </row>
    <row r="35" spans="1:13" s="15" customFormat="1" ht="12.75" customHeight="1">
      <c r="A35" s="275">
        <f t="shared" si="1"/>
        <v>32</v>
      </c>
      <c r="B35" s="276" t="s">
        <v>764</v>
      </c>
      <c r="C35" s="277" t="s">
        <v>151</v>
      </c>
      <c r="D35" s="277" t="s">
        <v>662</v>
      </c>
      <c r="E35" s="277" t="s">
        <v>657</v>
      </c>
      <c r="F35" s="333">
        <v>0.1</v>
      </c>
      <c r="G35" s="278"/>
      <c r="H35" s="277" t="s">
        <v>991</v>
      </c>
      <c r="I35" s="279"/>
      <c r="J35" s="279"/>
      <c r="K35" s="279"/>
      <c r="L35" s="279"/>
      <c r="M35" s="280"/>
    </row>
    <row r="36" spans="1:13" s="15" customFormat="1" ht="12.75" customHeight="1" thickBot="1">
      <c r="A36" s="405">
        <f t="shared" si="1"/>
        <v>33</v>
      </c>
      <c r="B36" s="406" t="s">
        <v>765</v>
      </c>
      <c r="C36" s="407" t="s">
        <v>157</v>
      </c>
      <c r="D36" s="407" t="s">
        <v>665</v>
      </c>
      <c r="E36" s="407" t="s">
        <v>657</v>
      </c>
      <c r="F36" s="408">
        <v>0.1</v>
      </c>
      <c r="G36" s="409"/>
      <c r="H36" s="407" t="s">
        <v>991</v>
      </c>
      <c r="I36" s="410"/>
      <c r="J36" s="410"/>
      <c r="K36" s="410"/>
      <c r="L36" s="410"/>
      <c r="M36" s="411"/>
    </row>
    <row r="37" spans="1:13" ht="12.75">
      <c r="A37" s="474">
        <f t="shared" si="1"/>
        <v>34</v>
      </c>
      <c r="B37" s="475" t="s">
        <v>255</v>
      </c>
      <c r="C37" s="475" t="s">
        <v>161</v>
      </c>
      <c r="D37" s="476" t="s">
        <v>681</v>
      </c>
      <c r="E37" s="476" t="s">
        <v>61</v>
      </c>
      <c r="F37" s="509">
        <v>5</v>
      </c>
      <c r="G37" s="475"/>
      <c r="H37" s="475"/>
      <c r="I37" s="475"/>
      <c r="J37" s="475"/>
      <c r="K37" s="475"/>
      <c r="L37" s="475"/>
      <c r="M37" s="477"/>
    </row>
    <row r="38" spans="1:13" ht="12.75">
      <c r="A38" s="341">
        <f t="shared" si="1"/>
        <v>35</v>
      </c>
      <c r="B38" s="329" t="s">
        <v>1308</v>
      </c>
      <c r="C38" s="329" t="s">
        <v>146</v>
      </c>
      <c r="D38" s="330" t="s">
        <v>625</v>
      </c>
      <c r="E38" s="330" t="s">
        <v>61</v>
      </c>
      <c r="F38" s="400">
        <v>2</v>
      </c>
      <c r="G38" s="329"/>
      <c r="H38" s="329"/>
      <c r="I38" s="329"/>
      <c r="J38" s="329"/>
      <c r="K38" s="329"/>
      <c r="L38" s="329"/>
      <c r="M38" s="478"/>
    </row>
    <row r="39" spans="1:13" ht="12.75">
      <c r="A39" s="341">
        <f t="shared" si="1"/>
        <v>36</v>
      </c>
      <c r="B39" s="329" t="s">
        <v>1317</v>
      </c>
      <c r="C39" s="329" t="s">
        <v>165</v>
      </c>
      <c r="D39" s="330" t="s">
        <v>677</v>
      </c>
      <c r="E39" s="330" t="s">
        <v>61</v>
      </c>
      <c r="F39" s="400">
        <v>2</v>
      </c>
      <c r="G39" s="329"/>
      <c r="H39" s="329"/>
      <c r="I39" s="329"/>
      <c r="J39" s="329"/>
      <c r="K39" s="329"/>
      <c r="L39" s="329"/>
      <c r="M39" s="478"/>
    </row>
    <row r="40" spans="1:13" ht="12.75">
      <c r="A40" s="341">
        <f t="shared" si="1"/>
        <v>37</v>
      </c>
      <c r="B40" s="329" t="s">
        <v>41</v>
      </c>
      <c r="C40" s="329" t="s">
        <v>160</v>
      </c>
      <c r="D40" s="330" t="s">
        <v>652</v>
      </c>
      <c r="E40" s="330" t="s">
        <v>3</v>
      </c>
      <c r="F40" s="400">
        <v>1</v>
      </c>
      <c r="G40" s="329"/>
      <c r="H40" s="329"/>
      <c r="I40" s="329"/>
      <c r="J40" s="329"/>
      <c r="K40" s="329"/>
      <c r="L40" s="329"/>
      <c r="M40" s="478"/>
    </row>
    <row r="41" spans="1:13" ht="12.75">
      <c r="A41" s="341">
        <f t="shared" si="1"/>
        <v>38</v>
      </c>
      <c r="B41" s="329" t="s">
        <v>1412</v>
      </c>
      <c r="C41" s="329" t="s">
        <v>155</v>
      </c>
      <c r="D41" s="330" t="s">
        <v>653</v>
      </c>
      <c r="E41" s="330" t="s">
        <v>61</v>
      </c>
      <c r="F41" s="400">
        <v>0.5</v>
      </c>
      <c r="G41" s="329"/>
      <c r="H41" s="329"/>
      <c r="I41" s="329"/>
      <c r="J41" s="329"/>
      <c r="K41" s="329"/>
      <c r="L41" s="329"/>
      <c r="M41" s="478"/>
    </row>
    <row r="42" spans="1:13" ht="12.75">
      <c r="A42" s="341">
        <f t="shared" si="1"/>
        <v>39</v>
      </c>
      <c r="B42" s="329" t="s">
        <v>1413</v>
      </c>
      <c r="C42" s="329" t="s">
        <v>153</v>
      </c>
      <c r="D42" s="330" t="s">
        <v>298</v>
      </c>
      <c r="E42" s="330" t="s">
        <v>61</v>
      </c>
      <c r="F42" s="400">
        <v>0.5</v>
      </c>
      <c r="G42" s="329"/>
      <c r="H42" s="329"/>
      <c r="I42" s="329"/>
      <c r="J42" s="329"/>
      <c r="K42" s="329"/>
      <c r="L42" s="329"/>
      <c r="M42" s="478"/>
    </row>
    <row r="43" spans="1:13" ht="12.75">
      <c r="A43" s="341">
        <f t="shared" si="1"/>
        <v>40</v>
      </c>
      <c r="B43" s="329" t="s">
        <v>1428</v>
      </c>
      <c r="C43" s="329" t="s">
        <v>150</v>
      </c>
      <c r="D43" s="330" t="s">
        <v>277</v>
      </c>
      <c r="E43" s="330" t="s">
        <v>61</v>
      </c>
      <c r="F43" s="400">
        <v>0.3</v>
      </c>
      <c r="G43" s="329"/>
      <c r="H43" s="329"/>
      <c r="I43" s="329"/>
      <c r="J43" s="329"/>
      <c r="K43" s="329"/>
      <c r="L43" s="329"/>
      <c r="M43" s="478"/>
    </row>
    <row r="44" spans="1:13" ht="12.75">
      <c r="A44" s="341">
        <f t="shared" si="1"/>
        <v>41</v>
      </c>
      <c r="B44" s="329" t="s">
        <v>1439</v>
      </c>
      <c r="C44" s="329" t="s">
        <v>1440</v>
      </c>
      <c r="D44" s="330" t="s">
        <v>279</v>
      </c>
      <c r="E44" s="330" t="s">
        <v>61</v>
      </c>
      <c r="F44" s="400">
        <v>0.3</v>
      </c>
      <c r="G44" s="329"/>
      <c r="H44" s="329"/>
      <c r="I44" s="329"/>
      <c r="J44" s="329"/>
      <c r="K44" s="329"/>
      <c r="L44" s="329"/>
      <c r="M44" s="478"/>
    </row>
    <row r="45" spans="1:13" ht="12.75">
      <c r="A45" s="341">
        <f t="shared" si="1"/>
        <v>42</v>
      </c>
      <c r="B45" s="329" t="s">
        <v>1451</v>
      </c>
      <c r="C45" s="329" t="s">
        <v>150</v>
      </c>
      <c r="D45" s="330" t="s">
        <v>298</v>
      </c>
      <c r="E45" s="330" t="s">
        <v>61</v>
      </c>
      <c r="F45" s="400">
        <v>0.3</v>
      </c>
      <c r="G45" s="329"/>
      <c r="H45" s="329"/>
      <c r="I45" s="329"/>
      <c r="J45" s="329"/>
      <c r="K45" s="329"/>
      <c r="L45" s="329"/>
      <c r="M45" s="478"/>
    </row>
    <row r="46" spans="1:13" ht="12.75">
      <c r="A46" s="341">
        <f t="shared" si="1"/>
        <v>43</v>
      </c>
      <c r="B46" s="329" t="s">
        <v>1452</v>
      </c>
      <c r="C46" s="329" t="s">
        <v>167</v>
      </c>
      <c r="D46" s="330" t="s">
        <v>653</v>
      </c>
      <c r="E46" s="330" t="s">
        <v>61</v>
      </c>
      <c r="F46" s="400">
        <v>0.3</v>
      </c>
      <c r="G46" s="329"/>
      <c r="H46" s="329"/>
      <c r="I46" s="329"/>
      <c r="J46" s="329"/>
      <c r="K46" s="329"/>
      <c r="L46" s="329"/>
      <c r="M46" s="478"/>
    </row>
    <row r="47" spans="1:13" ht="12.75">
      <c r="A47" s="341">
        <f t="shared" si="1"/>
        <v>44</v>
      </c>
      <c r="B47" s="329" t="s">
        <v>1453</v>
      </c>
      <c r="C47" s="329" t="s">
        <v>146</v>
      </c>
      <c r="D47" s="330" t="s">
        <v>625</v>
      </c>
      <c r="E47" s="330" t="s">
        <v>61</v>
      </c>
      <c r="F47" s="400">
        <v>0.3</v>
      </c>
      <c r="G47" s="329"/>
      <c r="H47" s="329"/>
      <c r="I47" s="329"/>
      <c r="J47" s="329"/>
      <c r="K47" s="329"/>
      <c r="L47" s="329"/>
      <c r="M47" s="478"/>
    </row>
    <row r="48" spans="1:13" ht="12.75">
      <c r="A48" s="341">
        <f t="shared" si="1"/>
        <v>45</v>
      </c>
      <c r="B48" s="329" t="s">
        <v>1484</v>
      </c>
      <c r="C48" s="329" t="s">
        <v>1027</v>
      </c>
      <c r="D48" s="330" t="s">
        <v>650</v>
      </c>
      <c r="E48" s="330" t="s">
        <v>61</v>
      </c>
      <c r="F48" s="400">
        <v>0.1</v>
      </c>
      <c r="G48" s="329"/>
      <c r="H48" s="329"/>
      <c r="I48" s="329"/>
      <c r="J48" s="329"/>
      <c r="K48" s="329"/>
      <c r="L48" s="329"/>
      <c r="M48" s="478"/>
    </row>
    <row r="49" spans="1:13" ht="12.75">
      <c r="A49" s="341">
        <f t="shared" si="1"/>
        <v>46</v>
      </c>
      <c r="B49" s="329" t="s">
        <v>1485</v>
      </c>
      <c r="C49" s="329" t="s">
        <v>1027</v>
      </c>
      <c r="D49" s="330" t="s">
        <v>675</v>
      </c>
      <c r="E49" s="330" t="s">
        <v>61</v>
      </c>
      <c r="F49" s="400">
        <v>0.1</v>
      </c>
      <c r="G49" s="329"/>
      <c r="H49" s="329"/>
      <c r="I49" s="329"/>
      <c r="J49" s="329"/>
      <c r="K49" s="329"/>
      <c r="L49" s="329"/>
      <c r="M49" s="478"/>
    </row>
    <row r="50" spans="1:13" ht="12.75">
      <c r="A50" s="341">
        <f t="shared" si="1"/>
        <v>47</v>
      </c>
      <c r="B50" s="329" t="s">
        <v>1502</v>
      </c>
      <c r="C50" s="329" t="s">
        <v>165</v>
      </c>
      <c r="D50" s="330" t="s">
        <v>298</v>
      </c>
      <c r="E50" s="330" t="s">
        <v>61</v>
      </c>
      <c r="F50" s="400">
        <v>0.1</v>
      </c>
      <c r="G50" s="329"/>
      <c r="H50" s="329"/>
      <c r="I50" s="329"/>
      <c r="J50" s="329"/>
      <c r="K50" s="329"/>
      <c r="L50" s="329"/>
      <c r="M50" s="478"/>
    </row>
    <row r="51" spans="1:13" ht="12.75">
      <c r="A51" s="624">
        <f>A50+1</f>
        <v>48</v>
      </c>
      <c r="B51" s="625" t="s">
        <v>1503</v>
      </c>
      <c r="C51" s="625" t="s">
        <v>1504</v>
      </c>
      <c r="D51" s="626" t="s">
        <v>268</v>
      </c>
      <c r="E51" s="626" t="s">
        <v>61</v>
      </c>
      <c r="F51" s="627">
        <v>0.1</v>
      </c>
      <c r="G51" s="625"/>
      <c r="H51" s="625"/>
      <c r="I51" s="625"/>
      <c r="J51" s="625"/>
      <c r="K51" s="625"/>
      <c r="L51" s="625"/>
      <c r="M51" s="628"/>
    </row>
    <row r="52" spans="1:13" ht="12.75">
      <c r="A52" s="341">
        <f>A51+1</f>
        <v>49</v>
      </c>
      <c r="B52" s="329" t="s">
        <v>1544</v>
      </c>
      <c r="C52" s="329" t="s">
        <v>156</v>
      </c>
      <c r="D52" s="330" t="s">
        <v>654</v>
      </c>
      <c r="E52" s="330" t="s">
        <v>61</v>
      </c>
      <c r="F52" s="400">
        <v>0.1</v>
      </c>
      <c r="G52" s="329"/>
      <c r="H52" s="329"/>
      <c r="I52" s="329"/>
      <c r="J52" s="329"/>
      <c r="K52" s="329"/>
      <c r="L52" s="329"/>
      <c r="M52" s="478"/>
    </row>
    <row r="53" spans="1:13" ht="13.5" thickBot="1">
      <c r="A53" s="479">
        <f>A52+1</f>
        <v>50</v>
      </c>
      <c r="B53" s="480" t="s">
        <v>1545</v>
      </c>
      <c r="C53" s="480" t="s">
        <v>146</v>
      </c>
      <c r="D53" s="481" t="s">
        <v>650</v>
      </c>
      <c r="E53" s="481" t="s">
        <v>61</v>
      </c>
      <c r="F53" s="510">
        <v>0.1</v>
      </c>
      <c r="G53" s="480"/>
      <c r="H53" s="480"/>
      <c r="I53" s="480"/>
      <c r="J53" s="480"/>
      <c r="K53" s="480"/>
      <c r="L53" s="480"/>
      <c r="M53" s="482"/>
    </row>
    <row r="54" spans="1:13" ht="13.5" customHeight="1">
      <c r="A54" s="612"/>
      <c r="B54" s="613" t="s">
        <v>603</v>
      </c>
      <c r="C54" s="614" t="s">
        <v>154</v>
      </c>
      <c r="D54" s="592" t="s">
        <v>293</v>
      </c>
      <c r="E54" s="592" t="s">
        <v>1418</v>
      </c>
      <c r="F54" s="615">
        <v>1.1</v>
      </c>
      <c r="G54" s="592">
        <v>2</v>
      </c>
      <c r="H54" s="616">
        <v>0</v>
      </c>
      <c r="I54" s="593">
        <f>IF(G54="","",IF(G54&lt;=4,IF(H54&gt;=1,IF(F54&lt;=9,F54+1,10),0),IF(H54&gt;=1,IF(F54&lt;=8.5,F54+1.5,10),0)))</f>
        <v>0</v>
      </c>
      <c r="J54" s="593">
        <f>IF(G54="","",IF(G54&lt;=4,IF(H54&gt;=2,IF(I54&lt;=9,I54+1,10),0),IF(H54&gt;=2,IF(I54&lt;=8.5,I54+1.5,10),0)))</f>
        <v>0</v>
      </c>
      <c r="K54" s="615">
        <f>IF(G54="","",IF(G54&lt;=4,IF(H54&gt;=3,IF(J54&lt;=9,J54+1,10),0),IF(H54&gt;=3,IF(J54&lt;=8.5,J54+1.5,10),0)))</f>
        <v>0</v>
      </c>
      <c r="L54" s="615">
        <f>IF(G54="","",IF(G54&lt;=4,IF(H54&gt;=4,IF(K54&lt;=9,K54+1,10),0),IF(H54&gt;=4,IF(K54&lt;=8.5,K54+1.5,10),0)))</f>
        <v>0</v>
      </c>
      <c r="M54" s="617">
        <f>IF(G54="","",IF(G54&lt;=4,IF(H54&gt;=5,IF(L54&lt;=9,L54+1,10),0),IF(H54&gt;=5,IF(L54&lt;=8.5,L54+1.5,10),0)))</f>
        <v>0</v>
      </c>
    </row>
    <row r="55" spans="1:13" ht="13.5" customHeight="1">
      <c r="A55" s="604"/>
      <c r="B55" s="605" t="s">
        <v>615</v>
      </c>
      <c r="C55" s="606" t="s">
        <v>150</v>
      </c>
      <c r="D55" s="607" t="s">
        <v>318</v>
      </c>
      <c r="E55" s="607" t="s">
        <v>1418</v>
      </c>
      <c r="F55" s="608">
        <v>1.1</v>
      </c>
      <c r="G55" s="607">
        <v>3</v>
      </c>
      <c r="H55" s="609">
        <v>1</v>
      </c>
      <c r="I55" s="610">
        <f>IF(G55="","",IF(G55&lt;=4,IF(H55&gt;=1,IF(F55&lt;=9,F55+1,10),0),IF(H55&gt;=1,IF(F55&lt;=8.5,F55+1.5,10),0)))</f>
        <v>2.1</v>
      </c>
      <c r="J55" s="610">
        <f>IF(G55="","",IF(G55&lt;=4,IF(H55&gt;=2,IF(I55&lt;=9,I55+1,10),0),IF(H55&gt;=2,IF(I55&lt;=8.5,I55+1.5,10),0)))</f>
        <v>0</v>
      </c>
      <c r="K55" s="608">
        <f>IF(G55="","",IF(G55&lt;=4,IF(H55&gt;=3,IF(J55&lt;=9,J55+1,10),0),IF(H55&gt;=3,IF(J55&lt;=8.5,J55+1.5,10),0)))</f>
        <v>0</v>
      </c>
      <c r="L55" s="608">
        <f>IF(G55="","",IF(G55&lt;=4,IF(H55&gt;=4,IF(K55&lt;=9,K55+1,10),0),IF(H55&gt;=4,IF(K55&lt;=8.5,K55+1.5,10),0)))</f>
        <v>0</v>
      </c>
      <c r="M55" s="611">
        <f>IF(G55="","",IF(G55&lt;=4,IF(H55&gt;=5,IF(L55&lt;=9,L55+1,10),0),IF(H55&gt;=5,IF(L55&lt;=8.5,L55+1.5,10),0)))</f>
        <v>0</v>
      </c>
    </row>
    <row r="56" spans="1:13" ht="13.5" customHeight="1" thickBot="1">
      <c r="A56" s="618"/>
      <c r="B56" s="619" t="s">
        <v>488</v>
      </c>
      <c r="C56" s="620" t="s">
        <v>155</v>
      </c>
      <c r="D56" s="598" t="s">
        <v>283</v>
      </c>
      <c r="E56" s="598" t="s">
        <v>1418</v>
      </c>
      <c r="F56" s="621">
        <v>8.5</v>
      </c>
      <c r="G56" s="598">
        <v>3</v>
      </c>
      <c r="H56" s="622">
        <v>1</v>
      </c>
      <c r="I56" s="599">
        <f>IF(G56="","",IF(G56&lt;=4,IF(H56&gt;=1,IF(F56&lt;=9,F56+1,10),0),IF(H56&gt;=1,IF(F56&lt;=8.5,F56+1.5,10),0)))</f>
        <v>9.5</v>
      </c>
      <c r="J56" s="599">
        <f>IF(G56="","",IF(G56&lt;=4,IF(H56&gt;=2,IF(I56&lt;=9,I56+1,10),0),IF(H56&gt;=2,IF(I56&lt;=8.5,I56+1.5,10),0)))</f>
        <v>0</v>
      </c>
      <c r="K56" s="621">
        <f>IF(G56="","",IF(G56&lt;=4,IF(H56&gt;=3,IF(J56&lt;=9,J56+1,10),0),IF(H56&gt;=3,IF(J56&lt;=8.5,J56+1.5,10),0)))</f>
        <v>0</v>
      </c>
      <c r="L56" s="621">
        <f>IF(G56="","",IF(G56&lt;=4,IF(H56&gt;=4,IF(K56&lt;=9,K56+1,10),0),IF(H56&gt;=4,IF(K56&lt;=8.5,K56+1.5,10),0)))</f>
        <v>0</v>
      </c>
      <c r="M56" s="623">
        <f>IF(G56="","",IF(G56&lt;=4,IF(H56&gt;=5,IF(L56&lt;=9,L56+1,10),0),IF(H56&gt;=5,IF(L56&lt;=8.5,L56+1.5,10),0)))</f>
        <v>0</v>
      </c>
    </row>
    <row r="57" spans="1:13" ht="13.5" thickBot="1">
      <c r="A57" s="23"/>
      <c r="B57" s="195" t="s">
        <v>50</v>
      </c>
      <c r="C57" s="63"/>
      <c r="D57" s="63"/>
      <c r="E57" s="63"/>
      <c r="F57" s="64">
        <f>SUM(F4:F50)</f>
        <v>71.34999999999998</v>
      </c>
      <c r="G57" s="63"/>
      <c r="H57" s="63"/>
      <c r="I57" s="64">
        <f>SUM(I4:I50)</f>
        <v>48.650000000000006</v>
      </c>
      <c r="J57" s="64">
        <f>SUM(J4:J50)</f>
        <v>30.45</v>
      </c>
      <c r="K57" s="64">
        <f>SUM(K4:K50)</f>
        <v>22.849999999999998</v>
      </c>
      <c r="L57" s="64">
        <f>SUM(L4:L50)</f>
        <v>6.4</v>
      </c>
      <c r="M57" s="65">
        <f>SUM(M4:M50)</f>
        <v>0</v>
      </c>
    </row>
    <row r="58" spans="1:13" ht="13.5" thickBot="1">
      <c r="A58" s="80"/>
      <c r="B58" s="169" t="s">
        <v>990</v>
      </c>
      <c r="C58" s="170"/>
      <c r="D58" s="170"/>
      <c r="E58" s="170"/>
      <c r="F58" s="147"/>
      <c r="G58" s="170"/>
      <c r="H58" s="170"/>
      <c r="I58" s="148">
        <v>0</v>
      </c>
      <c r="J58" s="148"/>
      <c r="K58" s="148"/>
      <c r="L58" s="148"/>
      <c r="M58" s="171"/>
    </row>
    <row r="59" spans="1:13" ht="13.5" customHeight="1" thickBot="1">
      <c r="A59" s="23"/>
      <c r="B59" s="62" t="s">
        <v>49</v>
      </c>
      <c r="C59" s="63"/>
      <c r="D59" s="63"/>
      <c r="E59" s="63"/>
      <c r="F59" s="64">
        <f>83-SUM(F57:F58)</f>
        <v>11.65000000000002</v>
      </c>
      <c r="G59" s="63"/>
      <c r="H59" s="63"/>
      <c r="I59" s="64"/>
      <c r="J59" s="64"/>
      <c r="K59" s="64"/>
      <c r="L59" s="64"/>
      <c r="M59" s="65"/>
    </row>
    <row r="60" ht="13.5" customHeight="1"/>
    <row r="61" ht="13.5" customHeight="1"/>
    <row r="62" spans="2:13" s="69" customFormat="1" ht="13.5" customHeight="1" thickBot="1">
      <c r="B62" s="15" t="s">
        <v>1267</v>
      </c>
      <c r="C62" s="8"/>
      <c r="D62" s="8"/>
      <c r="E62" s="15"/>
      <c r="F62" s="7"/>
      <c r="G62" s="8"/>
      <c r="H62" s="8"/>
      <c r="I62" s="8"/>
      <c r="J62" s="8"/>
      <c r="K62" s="8"/>
      <c r="L62" s="8"/>
      <c r="M62" s="8"/>
    </row>
    <row r="63" spans="2:13" s="69" customFormat="1" ht="13.5" customHeight="1">
      <c r="B63" s="551" t="s">
        <v>1222</v>
      </c>
      <c r="C63" s="569" t="s">
        <v>150</v>
      </c>
      <c r="D63" s="569" t="s">
        <v>655</v>
      </c>
      <c r="E63" s="569" t="s">
        <v>1266</v>
      </c>
      <c r="F63" s="552">
        <v>0.5</v>
      </c>
      <c r="G63" s="552"/>
      <c r="H63" s="552"/>
      <c r="I63" s="552"/>
      <c r="J63" s="552"/>
      <c r="K63" s="552"/>
      <c r="L63" s="552"/>
      <c r="M63" s="553"/>
    </row>
    <row r="64" spans="2:13" s="69" customFormat="1" ht="13.5" customHeight="1">
      <c r="B64" s="554" t="s">
        <v>1223</v>
      </c>
      <c r="C64" s="568" t="s">
        <v>146</v>
      </c>
      <c r="D64" s="568" t="s">
        <v>677</v>
      </c>
      <c r="E64" s="568" t="s">
        <v>1266</v>
      </c>
      <c r="F64" s="550">
        <v>0.4</v>
      </c>
      <c r="G64" s="550"/>
      <c r="H64" s="550"/>
      <c r="I64" s="550"/>
      <c r="J64" s="550"/>
      <c r="K64" s="550"/>
      <c r="L64" s="550"/>
      <c r="M64" s="555"/>
    </row>
    <row r="65" spans="2:13" s="69" customFormat="1" ht="13.5" customHeight="1">
      <c r="B65" s="554" t="s">
        <v>1224</v>
      </c>
      <c r="C65" s="568" t="s">
        <v>144</v>
      </c>
      <c r="D65" s="568" t="s">
        <v>279</v>
      </c>
      <c r="E65" s="568" t="s">
        <v>1266</v>
      </c>
      <c r="F65" s="550">
        <v>0.3</v>
      </c>
      <c r="G65" s="550"/>
      <c r="H65" s="550"/>
      <c r="I65" s="550"/>
      <c r="J65" s="550"/>
      <c r="K65" s="550"/>
      <c r="L65" s="550"/>
      <c r="M65" s="555"/>
    </row>
    <row r="66" spans="2:13" s="69" customFormat="1" ht="13.5" customHeight="1">
      <c r="B66" s="554" t="s">
        <v>1225</v>
      </c>
      <c r="C66" s="568" t="s">
        <v>150</v>
      </c>
      <c r="D66" s="568" t="s">
        <v>268</v>
      </c>
      <c r="E66" s="568" t="s">
        <v>1266</v>
      </c>
      <c r="F66" s="550">
        <v>0.2</v>
      </c>
      <c r="G66" s="550"/>
      <c r="H66" s="550"/>
      <c r="I66" s="550"/>
      <c r="J66" s="550"/>
      <c r="K66" s="550"/>
      <c r="L66" s="550"/>
      <c r="M66" s="555"/>
    </row>
    <row r="67" spans="2:13" s="69" customFormat="1" ht="13.5" customHeight="1">
      <c r="B67" s="554" t="s">
        <v>1226</v>
      </c>
      <c r="C67" s="568" t="s">
        <v>151</v>
      </c>
      <c r="D67" s="568" t="s">
        <v>682</v>
      </c>
      <c r="E67" s="568" t="s">
        <v>1266</v>
      </c>
      <c r="F67" s="550">
        <v>0.1</v>
      </c>
      <c r="G67" s="550"/>
      <c r="H67" s="550"/>
      <c r="I67" s="550"/>
      <c r="J67" s="550"/>
      <c r="K67" s="550"/>
      <c r="L67" s="550"/>
      <c r="M67" s="555"/>
    </row>
    <row r="68" spans="2:13" s="69" customFormat="1" ht="13.5" customHeight="1">
      <c r="B68" s="554" t="s">
        <v>1227</v>
      </c>
      <c r="C68" s="568" t="s">
        <v>162</v>
      </c>
      <c r="D68" s="568" t="s">
        <v>22</v>
      </c>
      <c r="E68" s="568" t="s">
        <v>1266</v>
      </c>
      <c r="F68" s="550">
        <v>0.1</v>
      </c>
      <c r="G68" s="550"/>
      <c r="H68" s="550"/>
      <c r="I68" s="550"/>
      <c r="J68" s="550"/>
      <c r="K68" s="550"/>
      <c r="L68" s="550"/>
      <c r="M68" s="555"/>
    </row>
    <row r="69" spans="2:13" s="69" customFormat="1" ht="13.5" customHeight="1">
      <c r="B69" s="554" t="s">
        <v>1228</v>
      </c>
      <c r="C69" s="568" t="s">
        <v>159</v>
      </c>
      <c r="D69" s="568" t="s">
        <v>656</v>
      </c>
      <c r="E69" s="568" t="s">
        <v>1266</v>
      </c>
      <c r="F69" s="550">
        <v>0.1</v>
      </c>
      <c r="G69" s="550"/>
      <c r="H69" s="550"/>
      <c r="I69" s="550"/>
      <c r="J69" s="550"/>
      <c r="K69" s="550"/>
      <c r="L69" s="550"/>
      <c r="M69" s="555"/>
    </row>
    <row r="70" spans="2:13" s="69" customFormat="1" ht="13.5" customHeight="1">
      <c r="B70" s="554" t="s">
        <v>1229</v>
      </c>
      <c r="C70" s="568" t="s">
        <v>144</v>
      </c>
      <c r="D70" s="568" t="s">
        <v>654</v>
      </c>
      <c r="E70" s="568" t="s">
        <v>1266</v>
      </c>
      <c r="F70" s="550">
        <v>0.1</v>
      </c>
      <c r="G70" s="550"/>
      <c r="H70" s="550"/>
      <c r="I70" s="550"/>
      <c r="J70" s="550"/>
      <c r="K70" s="550"/>
      <c r="L70" s="550"/>
      <c r="M70" s="555"/>
    </row>
    <row r="71" spans="2:13" s="69" customFormat="1" ht="13.5" customHeight="1" thickBot="1">
      <c r="B71" s="556" t="s">
        <v>1230</v>
      </c>
      <c r="C71" s="570" t="s">
        <v>156</v>
      </c>
      <c r="D71" s="570" t="s">
        <v>625</v>
      </c>
      <c r="E71" s="570" t="s">
        <v>1266</v>
      </c>
      <c r="F71" s="557">
        <v>0.1</v>
      </c>
      <c r="G71" s="557"/>
      <c r="H71" s="557"/>
      <c r="I71" s="557"/>
      <c r="J71" s="557"/>
      <c r="K71" s="557"/>
      <c r="L71" s="557"/>
      <c r="M71" s="558"/>
    </row>
    <row r="72" spans="14:17" ht="12.75">
      <c r="N72" s="69"/>
      <c r="O72" s="69"/>
      <c r="P72" s="69"/>
      <c r="Q72" s="69"/>
    </row>
  </sheetData>
  <hyperlinks>
    <hyperlink ref="B21" r:id="rId1" display="http://www.nfl.com/draft/profiles/2005/bartell_ronald"/>
    <hyperlink ref="B9" r:id="rId2" display="http://www.nfl.com/draft/profiles/2005/harris_chris"/>
  </hyperlinks>
  <printOptions/>
  <pageMargins left="0.75" right="0.75" top="1" bottom="1" header="0.5" footer="0.5"/>
  <pageSetup fitToHeight="1" fitToWidth="1" horizontalDpi="600" verticalDpi="600" orientation="portrait" scale="74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:IV89"/>
  <sheetViews>
    <sheetView workbookViewId="0" topLeftCell="A1">
      <selection activeCell="D55" sqref="D55"/>
    </sheetView>
  </sheetViews>
  <sheetFormatPr defaultColWidth="9.140625" defaultRowHeight="12.75"/>
  <cols>
    <col min="1" max="1" width="7.421875" style="0" bestFit="1" customWidth="1"/>
    <col min="2" max="2" width="27.28125" style="0" bestFit="1" customWidth="1"/>
    <col min="3" max="4" width="9.7109375" style="16" customWidth="1"/>
    <col min="5" max="5" width="11.7109375" style="0" customWidth="1"/>
    <col min="6" max="6" width="9.7109375" style="0" customWidth="1"/>
    <col min="7" max="7" width="9.7109375" style="15" customWidth="1"/>
    <col min="8" max="8" width="13.57421875" style="0" bestFit="1" customWidth="1"/>
    <col min="9" max="13" width="8.8515625" style="228" customWidth="1"/>
    <col min="14" max="14" width="7.7109375" style="0" bestFit="1" customWidth="1"/>
    <col min="15" max="15" width="4.00390625" style="0" bestFit="1" customWidth="1"/>
    <col min="16" max="16" width="20.57421875" style="0" bestFit="1" customWidth="1"/>
    <col min="17" max="17" width="9.00390625" style="0" bestFit="1" customWidth="1"/>
  </cols>
  <sheetData>
    <row r="1" spans="1:12" ht="20.25">
      <c r="A1" s="1"/>
      <c r="B1" s="633" t="s">
        <v>138</v>
      </c>
      <c r="C1" s="633"/>
      <c r="D1" s="633"/>
      <c r="E1" s="633"/>
      <c r="F1" s="1"/>
      <c r="G1" s="1"/>
      <c r="H1" s="1"/>
      <c r="I1" s="226"/>
      <c r="J1" s="226"/>
      <c r="K1" s="227"/>
      <c r="L1" s="227"/>
    </row>
    <row r="2" spans="1:13" s="121" customFormat="1" ht="11.25">
      <c r="A2" s="117"/>
      <c r="B2" s="122" t="s">
        <v>59</v>
      </c>
      <c r="C2" s="117"/>
      <c r="D2" s="539" t="s">
        <v>55</v>
      </c>
      <c r="E2" s="122"/>
      <c r="G2" s="119" t="s">
        <v>56</v>
      </c>
      <c r="H2" s="117"/>
      <c r="I2" s="119"/>
      <c r="J2" s="119"/>
      <c r="K2" s="229"/>
      <c r="L2" s="229"/>
      <c r="M2" s="229"/>
    </row>
    <row r="3" spans="1:13" ht="26.25" thickBot="1">
      <c r="A3" s="3"/>
      <c r="B3" s="4" t="s">
        <v>139</v>
      </c>
      <c r="C3" s="3" t="s">
        <v>140</v>
      </c>
      <c r="D3" s="3" t="s">
        <v>260</v>
      </c>
      <c r="E3" s="3" t="s">
        <v>141</v>
      </c>
      <c r="F3" s="32" t="s">
        <v>4</v>
      </c>
      <c r="G3" s="32" t="s">
        <v>142</v>
      </c>
      <c r="H3" s="32" t="s">
        <v>5</v>
      </c>
      <c r="I3" s="32">
        <v>2009</v>
      </c>
      <c r="J3" s="32">
        <v>2010</v>
      </c>
      <c r="K3" s="32">
        <v>2011</v>
      </c>
      <c r="L3" s="32">
        <v>2012</v>
      </c>
      <c r="M3" s="32">
        <f>L3+1</f>
        <v>2013</v>
      </c>
    </row>
    <row r="4" spans="1:13" ht="12.75">
      <c r="A4" s="5">
        <f>A3+1</f>
        <v>1</v>
      </c>
      <c r="B4" s="38" t="s">
        <v>261</v>
      </c>
      <c r="C4" s="40" t="s">
        <v>146</v>
      </c>
      <c r="D4" s="40" t="s">
        <v>262</v>
      </c>
      <c r="E4" s="40" t="s">
        <v>145</v>
      </c>
      <c r="F4" s="110">
        <v>4</v>
      </c>
      <c r="G4" s="190">
        <v>6</v>
      </c>
      <c r="H4" s="190">
        <v>3</v>
      </c>
      <c r="I4" s="58">
        <f aca="true" t="shared" si="0" ref="I4:I11">IF(G4="","",IF(G4&lt;=4,IF(H4&gt;=1,IF(F4&lt;=9,F4+1,10),0),IF(H4&gt;=1,IF(F4&lt;=8.5,F4+1.5,10),0)))</f>
        <v>5.5</v>
      </c>
      <c r="J4" s="58">
        <f>IF(G4="","",IF(G4&lt;=4,IF(H4&gt;=2,IF(I4&lt;=9,I4+1,10),0),IF(H4&gt;=2,IF(I4&lt;=8.5,I4+1.5,10),0)))</f>
        <v>7</v>
      </c>
      <c r="K4" s="58">
        <f>IF(G4="","",IF(G4&lt;=4,IF(H4&gt;=3,IF(J4&lt;=9,J4+1,10),0),IF(H4&gt;=3,IF(J4&lt;=8.5,J4+1.5,10),0)))</f>
        <v>8.5</v>
      </c>
      <c r="L4" s="230">
        <f>IF(G4="","",IF(G4&lt;=4,IF(H4&gt;=4,IF(K4&lt;=9,K4+1,10),0),IF(H4&gt;=4,IF(K4&lt;=8.5,K4+1.5,10),0)))</f>
        <v>0</v>
      </c>
      <c r="M4" s="231">
        <f>IF(G4="","",IF(G4&lt;=4,IF(H4&gt;=5,IF(L4&lt;=9,L4+1,10),0),IF(H4&gt;=5,IF(L4&lt;=8.5,L4+1.5,10),0)))</f>
        <v>0</v>
      </c>
    </row>
    <row r="5" spans="1:13" ht="12.75">
      <c r="A5" s="29">
        <f>A4+1</f>
        <v>2</v>
      </c>
      <c r="B5" s="39" t="s">
        <v>286</v>
      </c>
      <c r="C5" s="42" t="s">
        <v>144</v>
      </c>
      <c r="D5" s="42" t="s">
        <v>289</v>
      </c>
      <c r="E5" s="42" t="s">
        <v>145</v>
      </c>
      <c r="F5" s="111">
        <v>4</v>
      </c>
      <c r="G5" s="168">
        <v>6</v>
      </c>
      <c r="H5" s="168">
        <v>3</v>
      </c>
      <c r="I5" s="57">
        <f t="shared" si="0"/>
        <v>5.5</v>
      </c>
      <c r="J5" s="57">
        <f>IF(G5="","",IF(G5&lt;=4,IF(H5&gt;=2,IF(I5&lt;=9,I5+1,10),0),IF(H5&gt;=2,IF(I5&lt;=8.5,I5+1.5,10),0)))</f>
        <v>7</v>
      </c>
      <c r="K5" s="57">
        <f>IF(G5="","",IF(G5&lt;=4,IF(H5&gt;=3,IF(J5&lt;=9,J5+1,10),0),IF(H5&gt;=3,IF(J5&lt;=8.5,J5+1.5,10),0)))</f>
        <v>8.5</v>
      </c>
      <c r="L5" s="232">
        <f>IF(G5="","",IF(G5&lt;=4,IF(H5&gt;=4,IF(K5&lt;=9,K5+1,10),0),IF(H5&gt;=4,IF(K5&lt;=8.5,K5+1.5,10),0)))</f>
        <v>0</v>
      </c>
      <c r="M5" s="233">
        <f>IF(G5="","",IF(G5&lt;=4,IF(H5&gt;=5,IF(L5&lt;=9,L5+1,10),0),IF(H5&gt;=5,IF(L5&lt;=8.5,L5+1.5,10),0)))</f>
        <v>0</v>
      </c>
    </row>
    <row r="6" spans="1:13" ht="12.75">
      <c r="A6" s="29">
        <v>3</v>
      </c>
      <c r="B6" s="39" t="s">
        <v>387</v>
      </c>
      <c r="C6" s="42" t="s">
        <v>167</v>
      </c>
      <c r="D6" s="42" t="s">
        <v>285</v>
      </c>
      <c r="E6" s="42" t="s">
        <v>145</v>
      </c>
      <c r="F6" s="111">
        <v>0.8</v>
      </c>
      <c r="G6" s="168">
        <v>4</v>
      </c>
      <c r="H6" s="42">
        <f aca="true" t="shared" si="1" ref="H6:H11">IF(G6="","",G6-1)</f>
        <v>3</v>
      </c>
      <c r="I6" s="57">
        <f t="shared" si="0"/>
        <v>1.8</v>
      </c>
      <c r="J6" s="57">
        <f aca="true" t="shared" si="2" ref="J6:J11">IF(G6="","",IF(G6&lt;=4,IF(H6&gt;=2,IF(I6&lt;=9,I6+1,10),0),IF(H6&gt;=2,IF(I6&lt;=8.5,I6+1.5,10),0)))</f>
        <v>2.8</v>
      </c>
      <c r="K6" s="57">
        <f aca="true" t="shared" si="3" ref="K6:K11">IF(G6="","",IF(G6&lt;=4,IF(H6&gt;=3,IF(J6&lt;=9,J6+1,10),0),IF(H6&gt;=3,IF(J6&lt;=8.5,J6+1.5,10),0)))</f>
        <v>3.8</v>
      </c>
      <c r="L6" s="57">
        <f aca="true" t="shared" si="4" ref="L6:L11">IF(G6="","",IF(G6&lt;=4,IF(H6&gt;=4,IF(K6&lt;=9,K6+1,10),0),IF(H6&gt;=4,IF(K6&lt;=8.5,K6+1.5,10),0)))</f>
        <v>0</v>
      </c>
      <c r="M6" s="60">
        <f aca="true" t="shared" si="5" ref="M6:M11">IF(G6="","",IF(G6&lt;=4,IF(H6&gt;=5,IF(L6&lt;=9,L6+1,10),0),IF(H6&gt;=5,IF(L6&lt;=8.5,L6+1.5,10),0)))</f>
        <v>0</v>
      </c>
    </row>
    <row r="7" spans="1:13" ht="12.75">
      <c r="A7" s="29">
        <v>4</v>
      </c>
      <c r="B7" s="39" t="s">
        <v>631</v>
      </c>
      <c r="C7" s="42" t="s">
        <v>149</v>
      </c>
      <c r="D7" s="42" t="s">
        <v>282</v>
      </c>
      <c r="E7" s="42" t="s">
        <v>145</v>
      </c>
      <c r="F7" s="111">
        <v>0.7</v>
      </c>
      <c r="G7" s="168">
        <v>4</v>
      </c>
      <c r="H7" s="42">
        <f t="shared" si="1"/>
        <v>3</v>
      </c>
      <c r="I7" s="57">
        <f t="shared" si="0"/>
        <v>1.7</v>
      </c>
      <c r="J7" s="57">
        <f t="shared" si="2"/>
        <v>2.7</v>
      </c>
      <c r="K7" s="57">
        <f t="shared" si="3"/>
        <v>3.7</v>
      </c>
      <c r="L7" s="57">
        <f t="shared" si="4"/>
        <v>0</v>
      </c>
      <c r="M7" s="60">
        <f t="shared" si="5"/>
        <v>0</v>
      </c>
    </row>
    <row r="8" spans="1:13" ht="12.75">
      <c r="A8" s="29">
        <f aca="true" t="shared" si="6" ref="A8:A23">A7+1</f>
        <v>5</v>
      </c>
      <c r="B8" s="39" t="s">
        <v>396</v>
      </c>
      <c r="C8" s="42" t="s">
        <v>153</v>
      </c>
      <c r="D8" s="42" t="s">
        <v>268</v>
      </c>
      <c r="E8" s="42" t="s">
        <v>145</v>
      </c>
      <c r="F8" s="111">
        <v>0.6</v>
      </c>
      <c r="G8" s="168">
        <v>4</v>
      </c>
      <c r="H8" s="42">
        <f t="shared" si="1"/>
        <v>3</v>
      </c>
      <c r="I8" s="57">
        <f t="shared" si="0"/>
        <v>1.6</v>
      </c>
      <c r="J8" s="57">
        <f t="shared" si="2"/>
        <v>2.6</v>
      </c>
      <c r="K8" s="57">
        <f t="shared" si="3"/>
        <v>3.6</v>
      </c>
      <c r="L8" s="57">
        <f t="shared" si="4"/>
        <v>0</v>
      </c>
      <c r="M8" s="60">
        <f t="shared" si="5"/>
        <v>0</v>
      </c>
    </row>
    <row r="9" spans="1:13" ht="12.75">
      <c r="A9" s="29">
        <f t="shared" si="6"/>
        <v>6</v>
      </c>
      <c r="B9" s="39" t="s">
        <v>397</v>
      </c>
      <c r="C9" s="42" t="s">
        <v>157</v>
      </c>
      <c r="D9" s="42" t="s">
        <v>271</v>
      </c>
      <c r="E9" s="42" t="s">
        <v>145</v>
      </c>
      <c r="F9" s="111">
        <v>0.5</v>
      </c>
      <c r="G9" s="168">
        <v>4</v>
      </c>
      <c r="H9" s="42">
        <f t="shared" si="1"/>
        <v>3</v>
      </c>
      <c r="I9" s="57">
        <f t="shared" si="0"/>
        <v>1.5</v>
      </c>
      <c r="J9" s="57">
        <f t="shared" si="2"/>
        <v>2.5</v>
      </c>
      <c r="K9" s="57">
        <f t="shared" si="3"/>
        <v>3.5</v>
      </c>
      <c r="L9" s="57">
        <f t="shared" si="4"/>
        <v>0</v>
      </c>
      <c r="M9" s="60">
        <f t="shared" si="5"/>
        <v>0</v>
      </c>
    </row>
    <row r="10" spans="1:256" s="45" customFormat="1" ht="12.75">
      <c r="A10" s="29">
        <f t="shared" si="6"/>
        <v>7</v>
      </c>
      <c r="B10" s="93" t="s">
        <v>398</v>
      </c>
      <c r="C10" s="94" t="s">
        <v>144</v>
      </c>
      <c r="D10" s="94" t="s">
        <v>269</v>
      </c>
      <c r="E10" s="94" t="s">
        <v>145</v>
      </c>
      <c r="F10" s="325">
        <v>0.4</v>
      </c>
      <c r="G10" s="266">
        <v>4</v>
      </c>
      <c r="H10" s="94">
        <f t="shared" si="1"/>
        <v>3</v>
      </c>
      <c r="I10" s="57">
        <f t="shared" si="0"/>
        <v>1.4</v>
      </c>
      <c r="J10" s="57">
        <f t="shared" si="2"/>
        <v>2.4</v>
      </c>
      <c r="K10" s="57">
        <f t="shared" si="3"/>
        <v>3.4</v>
      </c>
      <c r="L10" s="262">
        <f t="shared" si="4"/>
        <v>0</v>
      </c>
      <c r="M10" s="264">
        <f t="shared" si="5"/>
        <v>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3" ht="12.75">
      <c r="A11" s="29">
        <f t="shared" si="6"/>
        <v>8</v>
      </c>
      <c r="B11" s="39" t="s">
        <v>427</v>
      </c>
      <c r="C11" s="42" t="s">
        <v>156</v>
      </c>
      <c r="D11" s="42" t="s">
        <v>272</v>
      </c>
      <c r="E11" s="42" t="s">
        <v>145</v>
      </c>
      <c r="F11" s="111">
        <v>0.3</v>
      </c>
      <c r="G11" s="168">
        <v>4</v>
      </c>
      <c r="H11" s="42">
        <f t="shared" si="1"/>
        <v>3</v>
      </c>
      <c r="I11" s="57">
        <f t="shared" si="0"/>
        <v>1.3</v>
      </c>
      <c r="J11" s="57">
        <f t="shared" si="2"/>
        <v>2.3</v>
      </c>
      <c r="K11" s="57">
        <f t="shared" si="3"/>
        <v>3.3</v>
      </c>
      <c r="L11" s="57">
        <f t="shared" si="4"/>
        <v>0</v>
      </c>
      <c r="M11" s="60">
        <f t="shared" si="5"/>
        <v>0</v>
      </c>
    </row>
    <row r="12" spans="1:13" ht="12.75">
      <c r="A12" s="29">
        <f t="shared" si="6"/>
        <v>9</v>
      </c>
      <c r="B12" s="39" t="s">
        <v>66</v>
      </c>
      <c r="C12" s="42" t="s">
        <v>149</v>
      </c>
      <c r="D12" s="42" t="s">
        <v>318</v>
      </c>
      <c r="E12" s="42" t="s">
        <v>145</v>
      </c>
      <c r="F12" s="111">
        <v>2</v>
      </c>
      <c r="G12" s="42">
        <v>4</v>
      </c>
      <c r="H12" s="42">
        <v>2</v>
      </c>
      <c r="I12" s="48">
        <f aca="true" t="shared" si="7" ref="I12:I17">IF(G12&lt;=4,IF(H12&gt;=1,IF(F12&lt;=9,F12+1,10),0),IF(H12&gt;=1,IF(F12&lt;=8.5,F12+1.5,10),0))</f>
        <v>3</v>
      </c>
      <c r="J12" s="48">
        <f aca="true" t="shared" si="8" ref="J12:J23">IF(G12&lt;=4,IF(H12&gt;=2,IF(I12&lt;=9,I12+1,10),0),IF(H12&gt;=2,IF(I12&lt;=8.5,I12+1.5,10),0))</f>
        <v>4</v>
      </c>
      <c r="K12" s="48">
        <f aca="true" t="shared" si="9" ref="K12:K23">IF(G12&lt;=4,IF(H12&gt;=3,IF(J12&lt;=9,J12+1,10),0),IF(H12&gt;=3,IF(J12&lt;=8.5,J12+1.5,10),0))</f>
        <v>0</v>
      </c>
      <c r="L12" s="48">
        <f aca="true" t="shared" si="10" ref="L12:L23">IF(G12&lt;=4,IF(H12&gt;=4,IF(K12&lt;=9,K12+1,10),0),IF(H12&gt;=4,IF(K12&lt;=8.5,K12+1.5,10),0))</f>
        <v>0</v>
      </c>
      <c r="M12" s="52">
        <f aca="true" t="shared" si="11" ref="M12:M23">IF(G12&lt;=4,IF(H12&gt;=5,IF(L12&lt;=9,L12+1,10),0),IF(H12&gt;=5,IF(L12&lt;=8.5,L12+1.5,10),0))</f>
        <v>0</v>
      </c>
    </row>
    <row r="13" spans="1:13" ht="12.75">
      <c r="A13" s="29">
        <f t="shared" si="6"/>
        <v>10</v>
      </c>
      <c r="B13" s="39" t="s">
        <v>74</v>
      </c>
      <c r="C13" s="42" t="s">
        <v>154</v>
      </c>
      <c r="D13" s="42" t="s">
        <v>282</v>
      </c>
      <c r="E13" s="42" t="s">
        <v>145</v>
      </c>
      <c r="F13" s="111">
        <v>2</v>
      </c>
      <c r="G13" s="168">
        <v>4</v>
      </c>
      <c r="H13" s="42">
        <v>2</v>
      </c>
      <c r="I13" s="57">
        <f t="shared" si="7"/>
        <v>3</v>
      </c>
      <c r="J13" s="57">
        <f t="shared" si="8"/>
        <v>4</v>
      </c>
      <c r="K13" s="57">
        <f t="shared" si="9"/>
        <v>0</v>
      </c>
      <c r="L13" s="57">
        <f t="shared" si="10"/>
        <v>0</v>
      </c>
      <c r="M13" s="60">
        <f t="shared" si="11"/>
        <v>0</v>
      </c>
    </row>
    <row r="14" spans="1:13" ht="12.75">
      <c r="A14" s="29">
        <f t="shared" si="6"/>
        <v>11</v>
      </c>
      <c r="B14" s="39" t="s">
        <v>134</v>
      </c>
      <c r="C14" s="42" t="s">
        <v>154</v>
      </c>
      <c r="D14" s="42" t="s">
        <v>269</v>
      </c>
      <c r="E14" s="42" t="s">
        <v>145</v>
      </c>
      <c r="F14" s="111">
        <v>2</v>
      </c>
      <c r="G14" s="168">
        <v>4</v>
      </c>
      <c r="H14" s="42">
        <v>2</v>
      </c>
      <c r="I14" s="57">
        <f t="shared" si="7"/>
        <v>3</v>
      </c>
      <c r="J14" s="57">
        <f t="shared" si="8"/>
        <v>4</v>
      </c>
      <c r="K14" s="57">
        <f t="shared" si="9"/>
        <v>0</v>
      </c>
      <c r="L14" s="57">
        <f t="shared" si="10"/>
        <v>0</v>
      </c>
      <c r="M14" s="60">
        <f t="shared" si="11"/>
        <v>0</v>
      </c>
    </row>
    <row r="15" spans="1:13" ht="12.75">
      <c r="A15" s="29">
        <f t="shared" si="6"/>
        <v>12</v>
      </c>
      <c r="B15" s="39" t="s">
        <v>630</v>
      </c>
      <c r="C15" s="42" t="s">
        <v>146</v>
      </c>
      <c r="D15" s="42" t="s">
        <v>276</v>
      </c>
      <c r="E15" s="42" t="s">
        <v>145</v>
      </c>
      <c r="F15" s="111">
        <v>1.5</v>
      </c>
      <c r="G15" s="168">
        <v>4</v>
      </c>
      <c r="H15" s="42">
        <v>2</v>
      </c>
      <c r="I15" s="57">
        <f t="shared" si="7"/>
        <v>2.5</v>
      </c>
      <c r="J15" s="57">
        <f t="shared" si="8"/>
        <v>3.5</v>
      </c>
      <c r="K15" s="57">
        <f t="shared" si="9"/>
        <v>0</v>
      </c>
      <c r="L15" s="57">
        <f t="shared" si="10"/>
        <v>0</v>
      </c>
      <c r="M15" s="60">
        <f t="shared" si="11"/>
        <v>0</v>
      </c>
    </row>
    <row r="16" spans="1:13" ht="12.75">
      <c r="A16" s="29">
        <f t="shared" si="6"/>
        <v>13</v>
      </c>
      <c r="B16" s="39" t="s">
        <v>101</v>
      </c>
      <c r="C16" s="42" t="s">
        <v>156</v>
      </c>
      <c r="D16" s="42" t="s">
        <v>274</v>
      </c>
      <c r="E16" s="42" t="s">
        <v>145</v>
      </c>
      <c r="F16" s="111">
        <v>1.4</v>
      </c>
      <c r="G16" s="168">
        <v>4</v>
      </c>
      <c r="H16" s="42">
        <v>2</v>
      </c>
      <c r="I16" s="57">
        <f t="shared" si="7"/>
        <v>2.4</v>
      </c>
      <c r="J16" s="57">
        <f t="shared" si="8"/>
        <v>3.4</v>
      </c>
      <c r="K16" s="57">
        <f t="shared" si="9"/>
        <v>0</v>
      </c>
      <c r="L16" s="57">
        <f t="shared" si="10"/>
        <v>0</v>
      </c>
      <c r="M16" s="60">
        <f t="shared" si="11"/>
        <v>0</v>
      </c>
    </row>
    <row r="17" spans="1:13" ht="12.75">
      <c r="A17" s="29">
        <f t="shared" si="6"/>
        <v>14</v>
      </c>
      <c r="B17" s="39" t="s">
        <v>116</v>
      </c>
      <c r="C17" s="42" t="s">
        <v>156</v>
      </c>
      <c r="D17" s="42" t="s">
        <v>314</v>
      </c>
      <c r="E17" s="42" t="s">
        <v>145</v>
      </c>
      <c r="F17" s="111">
        <v>1.2</v>
      </c>
      <c r="G17" s="168">
        <v>4</v>
      </c>
      <c r="H17" s="42">
        <v>2</v>
      </c>
      <c r="I17" s="57">
        <f t="shared" si="7"/>
        <v>2.2</v>
      </c>
      <c r="J17" s="57">
        <f t="shared" si="8"/>
        <v>3.2</v>
      </c>
      <c r="K17" s="57">
        <f t="shared" si="9"/>
        <v>0</v>
      </c>
      <c r="L17" s="57">
        <f t="shared" si="10"/>
        <v>0</v>
      </c>
      <c r="M17" s="60">
        <f t="shared" si="11"/>
        <v>0</v>
      </c>
    </row>
    <row r="18" spans="1:13" s="15" customFormat="1" ht="12.75">
      <c r="A18" s="29">
        <f t="shared" si="6"/>
        <v>15</v>
      </c>
      <c r="B18" s="47" t="s">
        <v>325</v>
      </c>
      <c r="C18" s="42" t="s">
        <v>157</v>
      </c>
      <c r="D18" s="42" t="s">
        <v>275</v>
      </c>
      <c r="E18" s="42" t="s">
        <v>145</v>
      </c>
      <c r="F18" s="111">
        <v>3</v>
      </c>
      <c r="G18" s="42">
        <v>4</v>
      </c>
      <c r="H18" s="42">
        <v>1</v>
      </c>
      <c r="I18" s="57">
        <f>IF(G18="","",IF(G18&lt;=4,IF(H18&gt;=1,IF(F18&lt;=9,F18+1,10),0),IF(H18&gt;=1,IF(F18&lt;=8.5,F18+1.5,10),0)))</f>
        <v>4</v>
      </c>
      <c r="J18" s="232">
        <f t="shared" si="8"/>
        <v>0</v>
      </c>
      <c r="K18" s="232">
        <f t="shared" si="9"/>
        <v>0</v>
      </c>
      <c r="L18" s="232">
        <f t="shared" si="10"/>
        <v>0</v>
      </c>
      <c r="M18" s="233">
        <f t="shared" si="11"/>
        <v>0</v>
      </c>
    </row>
    <row r="19" spans="1:13" s="15" customFormat="1" ht="12.75">
      <c r="A19" s="29">
        <f t="shared" si="6"/>
        <v>16</v>
      </c>
      <c r="B19" s="39" t="s">
        <v>512</v>
      </c>
      <c r="C19" s="42" t="s">
        <v>153</v>
      </c>
      <c r="D19" s="42" t="s">
        <v>292</v>
      </c>
      <c r="E19" s="42" t="s">
        <v>145</v>
      </c>
      <c r="F19" s="111">
        <v>3</v>
      </c>
      <c r="G19" s="168">
        <v>3</v>
      </c>
      <c r="H19" s="42">
        <v>1</v>
      </c>
      <c r="I19" s="57">
        <f>IF(G19="","",IF(G19&lt;=4,IF(H19&gt;=1,IF(F19&lt;=9,F19+1,10),0),IF(H19&gt;=1,IF(F19&lt;=8.5,F19+1.5,10),0)))</f>
        <v>4</v>
      </c>
      <c r="J19" s="57">
        <f t="shared" si="8"/>
        <v>0</v>
      </c>
      <c r="K19" s="57">
        <f t="shared" si="9"/>
        <v>0</v>
      </c>
      <c r="L19" s="57">
        <f t="shared" si="10"/>
        <v>0</v>
      </c>
      <c r="M19" s="60">
        <f t="shared" si="11"/>
        <v>0</v>
      </c>
    </row>
    <row r="20" spans="1:13" s="15" customFormat="1" ht="12.75">
      <c r="A20" s="29">
        <f t="shared" si="6"/>
        <v>17</v>
      </c>
      <c r="B20" s="39" t="s">
        <v>291</v>
      </c>
      <c r="C20" s="42" t="s">
        <v>153</v>
      </c>
      <c r="D20" s="42" t="s">
        <v>292</v>
      </c>
      <c r="E20" s="42" t="s">
        <v>145</v>
      </c>
      <c r="F20" s="111">
        <v>2.5</v>
      </c>
      <c r="G20" s="168">
        <v>4</v>
      </c>
      <c r="H20" s="168">
        <v>1</v>
      </c>
      <c r="I20" s="57">
        <f>IF(G20="","",IF(G20&lt;=4,IF(H20&gt;=1,IF(F20&lt;=9,F20+1,10),0),IF(H20&gt;=1,IF(F20&lt;=8.5,F20+1.5,10),0)))</f>
        <v>3.5</v>
      </c>
      <c r="J20" s="57">
        <f t="shared" si="8"/>
        <v>0</v>
      </c>
      <c r="K20" s="57">
        <f t="shared" si="9"/>
        <v>0</v>
      </c>
      <c r="L20" s="57">
        <f t="shared" si="10"/>
        <v>0</v>
      </c>
      <c r="M20" s="60">
        <f t="shared" si="11"/>
        <v>0</v>
      </c>
    </row>
    <row r="21" spans="1:13" s="15" customFormat="1" ht="12.75">
      <c r="A21" s="29">
        <f t="shared" si="6"/>
        <v>18</v>
      </c>
      <c r="B21" s="39" t="s">
        <v>288</v>
      </c>
      <c r="C21" s="42" t="s">
        <v>154</v>
      </c>
      <c r="D21" s="42" t="s">
        <v>262</v>
      </c>
      <c r="E21" s="42" t="s">
        <v>145</v>
      </c>
      <c r="F21" s="111">
        <v>2.4</v>
      </c>
      <c r="G21" s="168">
        <v>4</v>
      </c>
      <c r="H21" s="168">
        <v>1</v>
      </c>
      <c r="I21" s="57">
        <f>IF(G21="","",IF(G21&lt;=4,IF(H21&gt;=1,IF(F21&lt;=9,F21+1,10),0),IF(H21&gt;=1,IF(F21&lt;=8.5,F21+1.5,10),0)))</f>
        <v>3.4</v>
      </c>
      <c r="J21" s="57">
        <f t="shared" si="8"/>
        <v>0</v>
      </c>
      <c r="K21" s="57">
        <f t="shared" si="9"/>
        <v>0</v>
      </c>
      <c r="L21" s="57">
        <f t="shared" si="10"/>
        <v>0</v>
      </c>
      <c r="M21" s="60">
        <f t="shared" si="11"/>
        <v>0</v>
      </c>
    </row>
    <row r="22" spans="1:13" ht="12.75">
      <c r="A22" s="29">
        <f t="shared" si="6"/>
        <v>19</v>
      </c>
      <c r="B22" s="39" t="s">
        <v>337</v>
      </c>
      <c r="C22" s="42" t="s">
        <v>146</v>
      </c>
      <c r="D22" s="42" t="s">
        <v>271</v>
      </c>
      <c r="E22" s="42" t="s">
        <v>145</v>
      </c>
      <c r="F22" s="111">
        <v>2.2</v>
      </c>
      <c r="G22" s="42">
        <v>4</v>
      </c>
      <c r="H22" s="42">
        <v>1</v>
      </c>
      <c r="I22" s="57">
        <f>IF(G22="","",IF(G22&lt;=4,IF(H22&gt;=1,IF(F22&lt;=9,F22+1,10),0),IF(H22&gt;=1,IF(F22&lt;=8.5,F22+1.5,10),0)))</f>
        <v>3.2</v>
      </c>
      <c r="J22" s="57">
        <f t="shared" si="8"/>
        <v>0</v>
      </c>
      <c r="K22" s="57">
        <f t="shared" si="9"/>
        <v>0</v>
      </c>
      <c r="L22" s="57">
        <f t="shared" si="10"/>
        <v>0</v>
      </c>
      <c r="M22" s="60">
        <f t="shared" si="11"/>
        <v>0</v>
      </c>
    </row>
    <row r="23" spans="1:13" s="15" customFormat="1" ht="12.75">
      <c r="A23" s="29">
        <f t="shared" si="6"/>
        <v>20</v>
      </c>
      <c r="B23" s="39" t="s">
        <v>618</v>
      </c>
      <c r="C23" s="42" t="s">
        <v>147</v>
      </c>
      <c r="D23" s="42" t="s">
        <v>314</v>
      </c>
      <c r="E23" s="42" t="s">
        <v>145</v>
      </c>
      <c r="F23" s="111">
        <v>1.5</v>
      </c>
      <c r="G23" s="168">
        <v>3</v>
      </c>
      <c r="H23" s="42">
        <v>1</v>
      </c>
      <c r="I23" s="57">
        <f>IF(G23&lt;=4,IF(H23&gt;=1,IF(F23&lt;=9,F23+1,10),0),IF(H23&gt;=1,IF(F23&lt;=8.5,F23+1.5,10),0))</f>
        <v>2.5</v>
      </c>
      <c r="J23" s="57">
        <f t="shared" si="8"/>
        <v>0</v>
      </c>
      <c r="K23" s="57">
        <f t="shared" si="9"/>
        <v>0</v>
      </c>
      <c r="L23" s="57">
        <f t="shared" si="10"/>
        <v>0</v>
      </c>
      <c r="M23" s="60">
        <f t="shared" si="11"/>
        <v>0</v>
      </c>
    </row>
    <row r="24" spans="1:13" ht="12.75" customHeight="1">
      <c r="A24" s="29">
        <v>21</v>
      </c>
      <c r="B24" s="39" t="s">
        <v>973</v>
      </c>
      <c r="C24" s="42" t="s">
        <v>153</v>
      </c>
      <c r="D24" s="42" t="s">
        <v>293</v>
      </c>
      <c r="E24" s="42" t="s">
        <v>145</v>
      </c>
      <c r="F24" s="111">
        <v>0.5</v>
      </c>
      <c r="G24" s="168">
        <v>2</v>
      </c>
      <c r="H24" s="42">
        <f>IF(G24="","",G24-1)</f>
        <v>1</v>
      </c>
      <c r="I24" s="57">
        <f aca="true" t="shared" si="12" ref="I24:I33">IF(G24="","",IF(G24&lt;=4,IF(H24&gt;=1,IF(F24&lt;=9,F24+1,10),0),IF(H24&gt;=1,IF(F24&lt;=8.5,F24+1.5,10),0)))</f>
        <v>1.5</v>
      </c>
      <c r="J24" s="57">
        <f>IF(G24="","",IF(G24&lt;=4,IF(H24&gt;=2,IF(I24&lt;=9,I24+1,10),0),IF(H24&gt;=2,IF(I24&lt;=8.5,I24+1.5,10),0)))</f>
        <v>0</v>
      </c>
      <c r="K24" s="57">
        <f>IF(G24="","",IF(G24&lt;=4,IF(H24&gt;=3,IF(J24&lt;=9,J24+1,10),0),IF(H24&gt;=3,IF(J24&lt;=8.5,J24+1.5,10),0)))</f>
        <v>0</v>
      </c>
      <c r="L24" s="57">
        <f>IF(G24="","",IF(G24&lt;=4,IF(H24&gt;=4,IF(K24&lt;=9,K24+1,10),0),IF(H24&gt;=4,IF(K24&lt;=8.5,K24+1.5,10),0)))</f>
        <v>0</v>
      </c>
      <c r="M24" s="60">
        <f>IF(G24="","",IF(G24&lt;=4,IF(H24&gt;=5,IF(L24&lt;=9,L24+1,10),0),IF(H24&gt;=5,IF(L24&lt;=8.5,L24+1.5,10),0)))</f>
        <v>0</v>
      </c>
    </row>
    <row r="25" spans="1:13" s="45" customFormat="1" ht="12.75">
      <c r="A25" s="29">
        <f>A24+1</f>
        <v>22</v>
      </c>
      <c r="B25" s="39" t="s">
        <v>974</v>
      </c>
      <c r="C25" s="42" t="s">
        <v>155</v>
      </c>
      <c r="D25" s="42" t="s">
        <v>268</v>
      </c>
      <c r="E25" s="42" t="s">
        <v>145</v>
      </c>
      <c r="F25" s="111">
        <v>0.5</v>
      </c>
      <c r="G25" s="168">
        <v>2</v>
      </c>
      <c r="H25" s="42">
        <f>IF(G25="","",G25-1)</f>
        <v>1</v>
      </c>
      <c r="I25" s="57">
        <f t="shared" si="12"/>
        <v>1.5</v>
      </c>
      <c r="J25" s="57">
        <f>IF(G25="","",IF(G25&lt;=4,IF(H25&gt;=2,IF(I25&lt;=9,I25+1,10),0),IF(H25&gt;=2,IF(I25&lt;=8.5,I25+1.5,10),0)))</f>
        <v>0</v>
      </c>
      <c r="K25" s="57">
        <f>IF(G25="","",IF(G25&lt;=4,IF(H25&gt;=3,IF(J25&lt;=9,J25+1,10),0),IF(H25&gt;=3,IF(J25&lt;=8.5,J25+1.5,10),0)))</f>
        <v>0</v>
      </c>
      <c r="L25" s="57">
        <f>IF(G25="","",IF(G25&lt;=4,IF(H25&gt;=4,IF(K25&lt;=9,K25+1,10),0),IF(H25&gt;=4,IF(K25&lt;=8.5,K25+1.5,10),0)))</f>
        <v>0</v>
      </c>
      <c r="M25" s="60">
        <f>IF(G25="","",IF(G25&lt;=4,IF(H25&gt;=5,IF(L25&lt;=9,L25+1,10),0),IF(H25&gt;=5,IF(L25&lt;=8.5,L25+1.5,10),0)))</f>
        <v>0</v>
      </c>
    </row>
    <row r="26" spans="1:13" s="15" customFormat="1" ht="12.75">
      <c r="A26" s="29">
        <f>A25+1</f>
        <v>23</v>
      </c>
      <c r="B26" s="39" t="s">
        <v>39</v>
      </c>
      <c r="C26" s="42" t="s">
        <v>167</v>
      </c>
      <c r="D26" s="42" t="s">
        <v>262</v>
      </c>
      <c r="E26" s="42" t="s">
        <v>145</v>
      </c>
      <c r="F26" s="111">
        <v>4</v>
      </c>
      <c r="G26" s="42">
        <v>4</v>
      </c>
      <c r="H26" s="42">
        <v>0</v>
      </c>
      <c r="I26" s="57">
        <f t="shared" si="12"/>
        <v>0</v>
      </c>
      <c r="J26" s="57">
        <f>IF(G26&lt;=4,IF(H26&gt;=2,IF(I26&lt;=9,I26+1,10),0),IF(H26&gt;=2,IF(I26&lt;=8.5,I26+1.5,10),0))</f>
        <v>0</v>
      </c>
      <c r="K26" s="57">
        <f>IF(G26&lt;=4,IF(H26&gt;=3,IF(J26&lt;=9,J26+1,10),0),IF(H26&gt;=3,IF(J26&lt;=8.5,J26+1.5,10),0))</f>
        <v>0</v>
      </c>
      <c r="L26" s="57">
        <f>IF(G26&lt;=4,IF(H26&gt;=4,IF(K26&lt;=9,K26+1,10),0),IF(H26&gt;=4,IF(K26&lt;=8.5,K26+1.5,10),0))</f>
        <v>0</v>
      </c>
      <c r="M26" s="60">
        <f>IF(G26&lt;=4,IF(H26&gt;=5,IF(L26&lt;=9,L26+1,10),0),IF(H26&gt;=5,IF(L26&lt;=8.5,L26+1.5,10),0))</f>
        <v>0</v>
      </c>
    </row>
    <row r="27" spans="1:13" ht="12.75">
      <c r="A27" s="29">
        <v>24</v>
      </c>
      <c r="B27" s="47" t="s">
        <v>188</v>
      </c>
      <c r="C27" s="42" t="s">
        <v>159</v>
      </c>
      <c r="D27" s="42" t="s">
        <v>280</v>
      </c>
      <c r="E27" s="42" t="s">
        <v>145</v>
      </c>
      <c r="F27" s="48">
        <v>4</v>
      </c>
      <c r="G27" s="42">
        <v>4</v>
      </c>
      <c r="H27" s="42">
        <v>0</v>
      </c>
      <c r="I27" s="48">
        <f>IF(G27&lt;=4,IF(H27&gt;=1,IF(F27&lt;=9,F27+1,10),0),IF(H27&gt;=1,IF(F27&lt;=8.5,F27+1.5,10),0))</f>
        <v>0</v>
      </c>
      <c r="J27" s="48">
        <f>IF(G27&lt;=4,IF(H27&gt;=2,IF(I27&lt;=9,I27+1,10),0),IF(H27&gt;=2,IF(I27&lt;=8.5,I27+1.5,10),0))</f>
        <v>0</v>
      </c>
      <c r="K27" s="48">
        <f>IF(G27&lt;=4,IF(H27&gt;=3,IF(J27&lt;=9,J27+1,10),0),IF(H27&gt;=3,IF(J27&lt;=8.5,J27+1.5,10),0))</f>
        <v>0</v>
      </c>
      <c r="L27" s="48">
        <f>IF(G27&lt;=4,IF(H27&gt;=4,IF(K27&lt;=9,K27+1,10),0),IF(H27&gt;=4,IF(K27&lt;=8.5,K27+1.5,10),0))</f>
        <v>0</v>
      </c>
      <c r="M27" s="52">
        <f>IF(G27&lt;=4,IF(H27&gt;=5,IF(L27&lt;=9,L27+1,10),0),IF(H27&gt;=5,IF(L27&lt;=8.5,L27+1.5,10),0))</f>
        <v>0</v>
      </c>
    </row>
    <row r="28" spans="1:13" s="15" customFormat="1" ht="12.75">
      <c r="A28" s="29">
        <v>25</v>
      </c>
      <c r="B28" s="39" t="s">
        <v>350</v>
      </c>
      <c r="C28" s="42" t="s">
        <v>161</v>
      </c>
      <c r="D28" s="42" t="s">
        <v>263</v>
      </c>
      <c r="E28" s="42" t="s">
        <v>145</v>
      </c>
      <c r="F28" s="111">
        <v>3.5</v>
      </c>
      <c r="G28" s="42">
        <v>4</v>
      </c>
      <c r="H28" s="42">
        <v>0</v>
      </c>
      <c r="I28" s="57">
        <f t="shared" si="12"/>
        <v>0</v>
      </c>
      <c r="J28" s="57">
        <f>IF(G28&lt;=4,IF(H28&gt;=2,IF(I28&lt;=9,I28+1,10),0),IF(H28&gt;=2,IF(I28&lt;=8.5,I28+1.5,10),0))</f>
        <v>0</v>
      </c>
      <c r="K28" s="57">
        <f>IF(G28&lt;=4,IF(H28&gt;=3,IF(J28&lt;=9,J28+1,10),0),IF(H28&gt;=3,IF(J28&lt;=8.5,J28+1.5,10),0))</f>
        <v>0</v>
      </c>
      <c r="L28" s="57">
        <f>IF(G28&lt;=4,IF(H28&gt;=4,IF(K28&lt;=9,K28+1,10),0),IF(H28&gt;=4,IF(K28&lt;=8.5,K28+1.5,10),0))</f>
        <v>0</v>
      </c>
      <c r="M28" s="60">
        <f>IF(G28&lt;=4,IF(H28&gt;=5,IF(L28&lt;=9,L28+1,10),0),IF(H28&gt;=5,IF(L28&lt;=8.5,L28+1.5,10),0))</f>
        <v>0</v>
      </c>
    </row>
    <row r="29" spans="1:13" s="15" customFormat="1" ht="12.75">
      <c r="A29" s="29">
        <f>A28+1</f>
        <v>26</v>
      </c>
      <c r="B29" s="39" t="s">
        <v>988</v>
      </c>
      <c r="C29" s="42" t="s">
        <v>155</v>
      </c>
      <c r="D29" s="42" t="s">
        <v>280</v>
      </c>
      <c r="E29" s="42" t="s">
        <v>145</v>
      </c>
      <c r="F29" s="111">
        <v>0.5</v>
      </c>
      <c r="G29" s="168">
        <v>1</v>
      </c>
      <c r="H29" s="42">
        <f>IF(G29="","",G29-1)</f>
        <v>0</v>
      </c>
      <c r="I29" s="57">
        <f t="shared" si="12"/>
        <v>0</v>
      </c>
      <c r="J29" s="57">
        <f>IF(G29="","",IF(G29&lt;=4,IF(H29&gt;=2,IF(I29&lt;=9,I29+1,10),0),IF(H29&gt;=2,IF(I29&lt;=8.5,I29+1.5,10),0)))</f>
        <v>0</v>
      </c>
      <c r="K29" s="57">
        <f>IF(G29="","",IF(G29&lt;=4,IF(H29&gt;=3,IF(J29&lt;=9,J29+1,10),0),IF(H29&gt;=3,IF(J29&lt;=8.5,J29+1.5,10),0)))</f>
        <v>0</v>
      </c>
      <c r="L29" s="57">
        <f>IF(G29="","",IF(G29&lt;=4,IF(H29&gt;=4,IF(K29&lt;=9,K29+1,10),0),IF(H29&gt;=4,IF(K29&lt;=8.5,K29+1.5,10),0)))</f>
        <v>0</v>
      </c>
      <c r="M29" s="60">
        <f>IF(G29="","",IF(G29&lt;=4,IF(H29&gt;=5,IF(L29&lt;=9,L29+1,10),0),IF(H29&gt;=5,IF(L29&lt;=8.5,L29+1.5,10),0)))</f>
        <v>0</v>
      </c>
    </row>
    <row r="30" spans="1:13" s="15" customFormat="1" ht="12.75">
      <c r="A30" s="29">
        <v>27</v>
      </c>
      <c r="B30" s="39" t="s">
        <v>865</v>
      </c>
      <c r="C30" s="42" t="s">
        <v>160</v>
      </c>
      <c r="D30" s="42" t="s">
        <v>293</v>
      </c>
      <c r="E30" s="42" t="s">
        <v>145</v>
      </c>
      <c r="F30" s="111">
        <v>0.5</v>
      </c>
      <c r="G30" s="168">
        <v>1</v>
      </c>
      <c r="H30" s="42">
        <f>IF(G30="","",G30-1)</f>
        <v>0</v>
      </c>
      <c r="I30" s="57">
        <f t="shared" si="12"/>
        <v>0</v>
      </c>
      <c r="J30" s="57">
        <f>IF(G30="","",IF(G30&lt;=4,IF(H30&gt;=2,IF(I30&lt;=9,I30+1,10),0),IF(H30&gt;=2,IF(I30&lt;=8.5,I30+1.5,10),0)))</f>
        <v>0</v>
      </c>
      <c r="K30" s="57">
        <f>IF(G30="","",IF(G30&lt;=4,IF(H30&gt;=3,IF(J30&lt;=9,J30+1,10),0),IF(H30&gt;=3,IF(J30&lt;=8.5,J30+1.5,10),0)))</f>
        <v>0</v>
      </c>
      <c r="L30" s="57">
        <f>IF(G30="","",IF(G30&lt;=4,IF(H30&gt;=4,IF(K30&lt;=9,K30+1,10),0),IF(H30&gt;=4,IF(K30&lt;=8.5,K30+1.5,10),0)))</f>
        <v>0</v>
      </c>
      <c r="M30" s="60">
        <f>IF(G30="","",IF(G30&lt;=4,IF(H30&gt;=5,IF(L30&lt;=9,L30+1,10),0),IF(H30&gt;=5,IF(L30&lt;=8.5,L30+1.5,10),0)))</f>
        <v>0</v>
      </c>
    </row>
    <row r="31" spans="1:13" s="15" customFormat="1" ht="12.75">
      <c r="A31" s="29">
        <v>28</v>
      </c>
      <c r="B31" s="39" t="s">
        <v>983</v>
      </c>
      <c r="C31" s="42" t="s">
        <v>152</v>
      </c>
      <c r="D31" s="42" t="s">
        <v>293</v>
      </c>
      <c r="E31" s="42" t="s">
        <v>145</v>
      </c>
      <c r="F31" s="111">
        <v>0.5</v>
      </c>
      <c r="G31" s="168">
        <v>1</v>
      </c>
      <c r="H31" s="42">
        <f>IF(G31="","",G31-1)</f>
        <v>0</v>
      </c>
      <c r="I31" s="57">
        <f t="shared" si="12"/>
        <v>0</v>
      </c>
      <c r="J31" s="57">
        <f>IF(G31="","",IF(G31&lt;=4,IF(H31&gt;=2,IF(I31&lt;=9,I31+1,10),0),IF(H31&gt;=2,IF(I31&lt;=8.5,I31+1.5,10),0)))</f>
        <v>0</v>
      </c>
      <c r="K31" s="57">
        <f>IF(G31="","",IF(G31&lt;=4,IF(H31&gt;=3,IF(J31&lt;=9,J31+1,10),0),IF(H31&gt;=3,IF(J31&lt;=8.5,J31+1.5,10),0)))</f>
        <v>0</v>
      </c>
      <c r="L31" s="57">
        <f>IF(G31="","",IF(G31&lt;=4,IF(H31&gt;=4,IF(K31&lt;=9,K31+1,10),0),IF(H31&gt;=4,IF(K31&lt;=8.5,K31+1.5,10),0)))</f>
        <v>0</v>
      </c>
      <c r="M31" s="60">
        <f>IF(G31="","",IF(G31&lt;=4,IF(H31&gt;=5,IF(L31&lt;=9,L31+1,10),0),IF(H31&gt;=5,IF(L31&lt;=8.5,L31+1.5,10),0)))</f>
        <v>0</v>
      </c>
    </row>
    <row r="32" spans="1:13" s="15" customFormat="1" ht="12.75">
      <c r="A32" s="29">
        <f>A31+1</f>
        <v>29</v>
      </c>
      <c r="B32" s="39" t="s">
        <v>0</v>
      </c>
      <c r="C32" s="42" t="s">
        <v>151</v>
      </c>
      <c r="D32" s="42" t="s">
        <v>267</v>
      </c>
      <c r="E32" s="42" t="s">
        <v>145</v>
      </c>
      <c r="F32" s="111">
        <v>0.5</v>
      </c>
      <c r="G32" s="168">
        <v>1</v>
      </c>
      <c r="H32" s="42">
        <f>IF(G32="","",G32-1)</f>
        <v>0</v>
      </c>
      <c r="I32" s="57">
        <f t="shared" si="12"/>
        <v>0</v>
      </c>
      <c r="J32" s="57">
        <f>IF(G32="","",IF(G32&lt;=4,IF(H32&gt;=2,IF(I32&lt;=9,I32+1,10),0),IF(H32&gt;=2,IF(I32&lt;=8.5,I32+1.5,10),0)))</f>
        <v>0</v>
      </c>
      <c r="K32" s="57">
        <f>IF(G32="","",IF(G32&lt;=4,IF(H32&gt;=3,IF(J32&lt;=9,J32+1,10),0),IF(H32&gt;=3,IF(J32&lt;=8.5,J32+1.5,10),0)))</f>
        <v>0</v>
      </c>
      <c r="L32" s="57">
        <f>IF(G32="","",IF(G32&lt;=4,IF(H32&gt;=4,IF(K32&lt;=9,K32+1,10),0),IF(H32&gt;=4,IF(K32&lt;=8.5,K32+1.5,10),0)))</f>
        <v>0</v>
      </c>
      <c r="M32" s="60">
        <f>IF(G32="","",IF(G32&lt;=4,IF(H32&gt;=5,IF(L32&lt;=9,L32+1,10),0),IF(H32&gt;=5,IF(L32&lt;=8.5,L32+1.5,10),0)))</f>
        <v>0</v>
      </c>
    </row>
    <row r="33" spans="1:13" s="15" customFormat="1" ht="12.75" customHeight="1" thickBot="1">
      <c r="A33" s="29">
        <f>A32+1</f>
        <v>30</v>
      </c>
      <c r="B33" s="39" t="s">
        <v>902</v>
      </c>
      <c r="C33" s="42" t="s">
        <v>169</v>
      </c>
      <c r="D33" s="42" t="s">
        <v>285</v>
      </c>
      <c r="E33" s="42" t="s">
        <v>145</v>
      </c>
      <c r="F33" s="111">
        <v>0.1</v>
      </c>
      <c r="G33" s="168">
        <v>1</v>
      </c>
      <c r="H33" s="42">
        <f>IF(G33="","",G33-1)</f>
        <v>0</v>
      </c>
      <c r="I33" s="57">
        <f t="shared" si="12"/>
        <v>0</v>
      </c>
      <c r="J33" s="57">
        <f>IF(G33="","",IF(G33&lt;=4,IF(H33&gt;=2,IF(I33&lt;=9,I33+1,10),0),IF(H33&gt;=2,IF(I33&lt;=8.5,I33+1.5,10),0)))</f>
        <v>0</v>
      </c>
      <c r="K33" s="57">
        <f>IF(G33="","",IF(G33&lt;=4,IF(H33&gt;=3,IF(J33&lt;=9,J33+1,10),0),IF(H33&gt;=3,IF(J33&lt;=8.5,J33+1.5,10),0)))</f>
        <v>0</v>
      </c>
      <c r="L33" s="57">
        <f>IF(G33="","",IF(G33&lt;=4,IF(H33&gt;=4,IF(K33&lt;=9,K33+1,10),0),IF(H33&gt;=4,IF(K33&lt;=8.5,K33+1.5,10),0)))</f>
        <v>0</v>
      </c>
      <c r="M33" s="60">
        <f>IF(G33="","",IF(G33&lt;=4,IF(H33&gt;=5,IF(L33&lt;=9,L33+1,10),0),IF(H33&gt;=5,IF(L33&lt;=8.5,L33+1.5,10),0)))</f>
        <v>0</v>
      </c>
    </row>
    <row r="34" spans="1:14" s="15" customFormat="1" ht="12.75">
      <c r="A34" s="281">
        <f>A33+1</f>
        <v>31</v>
      </c>
      <c r="B34" s="282" t="s">
        <v>647</v>
      </c>
      <c r="C34" s="283" t="s">
        <v>146</v>
      </c>
      <c r="D34" s="283" t="s">
        <v>280</v>
      </c>
      <c r="E34" s="283" t="s">
        <v>657</v>
      </c>
      <c r="F34" s="335">
        <v>0.5</v>
      </c>
      <c r="G34" s="283"/>
      <c r="H34" s="283" t="s">
        <v>991</v>
      </c>
      <c r="I34" s="273"/>
      <c r="J34" s="273"/>
      <c r="K34" s="273"/>
      <c r="L34" s="273"/>
      <c r="M34" s="274"/>
      <c r="N34" s="8"/>
    </row>
    <row r="35" spans="1:13" s="15" customFormat="1" ht="12.75" customHeight="1">
      <c r="A35" s="275">
        <f>A34+1</f>
        <v>32</v>
      </c>
      <c r="B35" s="276" t="s">
        <v>767</v>
      </c>
      <c r="C35" s="277" t="s">
        <v>165</v>
      </c>
      <c r="D35" s="277" t="s">
        <v>653</v>
      </c>
      <c r="E35" s="277" t="s">
        <v>657</v>
      </c>
      <c r="F35" s="333">
        <v>0.4</v>
      </c>
      <c r="G35" s="277"/>
      <c r="H35" s="277" t="s">
        <v>991</v>
      </c>
      <c r="I35" s="279"/>
      <c r="J35" s="279"/>
      <c r="K35" s="279"/>
      <c r="L35" s="279"/>
      <c r="M35" s="280"/>
    </row>
    <row r="36" spans="1:13" s="15" customFormat="1" ht="13.5" customHeight="1" thickBot="1">
      <c r="A36" s="275">
        <v>33</v>
      </c>
      <c r="B36" s="276" t="s">
        <v>648</v>
      </c>
      <c r="C36" s="277" t="s">
        <v>149</v>
      </c>
      <c r="D36" s="277" t="s">
        <v>654</v>
      </c>
      <c r="E36" s="277" t="s">
        <v>657</v>
      </c>
      <c r="F36" s="333">
        <v>0.1</v>
      </c>
      <c r="G36" s="277"/>
      <c r="H36" s="277" t="s">
        <v>991</v>
      </c>
      <c r="I36" s="279"/>
      <c r="J36" s="279"/>
      <c r="K36" s="279"/>
      <c r="L36" s="279"/>
      <c r="M36" s="280"/>
    </row>
    <row r="37" spans="1:13" s="15" customFormat="1" ht="13.5" customHeight="1" thickBot="1">
      <c r="A37" s="474">
        <v>34</v>
      </c>
      <c r="B37" s="475" t="s">
        <v>199</v>
      </c>
      <c r="C37" s="476" t="s">
        <v>149</v>
      </c>
      <c r="D37" s="476" t="s">
        <v>677</v>
      </c>
      <c r="E37" s="476" t="s">
        <v>61</v>
      </c>
      <c r="F37" s="509">
        <v>10</v>
      </c>
      <c r="G37" s="302"/>
      <c r="H37" s="301" t="str">
        <f>IF(G37="","",G37-1)</f>
        <v/>
      </c>
      <c r="I37" s="314" t="str">
        <f>IF(G37="","",IF(G37&lt;=4,IF(H37&gt;=1,IF(F37&lt;=9,F37+1,10),0),IF(H37&gt;=1,IF(F37&lt;=8.5,F37+1.5,10),0)))</f>
        <v/>
      </c>
      <c r="J37" s="314" t="str">
        <f>IF(G37="","",IF(G37&lt;=4,IF(H37&gt;=2,IF(I37&lt;=9,I37+1,10),0),IF(H37&gt;=2,IF(I37&lt;=8.5,I37+1.5,10),0)))</f>
        <v/>
      </c>
      <c r="K37" s="314" t="str">
        <f>IF(G37="","",IF(G37&lt;=4,IF(H37&gt;=3,IF(J37&lt;=9,J37+1,10),0),IF(H37&gt;=3,IF(J37&lt;=8.5,J37+1.5,10),0)))</f>
        <v/>
      </c>
      <c r="L37" s="314" t="str">
        <f>IF(G37="","",IF(G37&lt;=4,IF(H37&gt;=4,IF(K37&lt;=9,K37+1,10),0),IF(H37&gt;=4,IF(K37&lt;=8.5,K37+1.5,10),0)))</f>
        <v/>
      </c>
      <c r="M37" s="315" t="str">
        <f>IF(G37="","",IF(G37&lt;=4,IF(H37&gt;=5,IF(L37&lt;=9,L37+1,10),0),IF(H37&gt;=5,IF(L37&lt;=8.5,L37+1.5,10),0)))</f>
        <v/>
      </c>
    </row>
    <row r="38" spans="1:15" ht="13.5" customHeight="1">
      <c r="A38" s="412">
        <v>35</v>
      </c>
      <c r="B38" s="413" t="s">
        <v>31</v>
      </c>
      <c r="C38" s="302" t="s">
        <v>165</v>
      </c>
      <c r="D38" s="302" t="s">
        <v>652</v>
      </c>
      <c r="E38" s="302" t="s">
        <v>61</v>
      </c>
      <c r="F38" s="303">
        <v>10</v>
      </c>
      <c r="G38" s="427"/>
      <c r="H38" s="427"/>
      <c r="I38" s="427"/>
      <c r="J38" s="427"/>
      <c r="K38" s="427"/>
      <c r="L38" s="427"/>
      <c r="M38" s="427"/>
      <c r="N38" s="427"/>
      <c r="O38" s="428"/>
    </row>
    <row r="39" spans="1:13" s="15" customFormat="1" ht="13.5" customHeight="1">
      <c r="A39" s="341">
        <v>36</v>
      </c>
      <c r="B39" s="329" t="s">
        <v>217</v>
      </c>
      <c r="C39" s="330" t="s">
        <v>162</v>
      </c>
      <c r="D39" s="330" t="s">
        <v>276</v>
      </c>
      <c r="E39" s="330" t="s">
        <v>61</v>
      </c>
      <c r="F39" s="400">
        <v>7.5</v>
      </c>
      <c r="G39" s="138"/>
      <c r="H39" s="130" t="str">
        <f>IF(G39="","",G39-1)</f>
        <v/>
      </c>
      <c r="I39" s="322" t="str">
        <f>IF(G39="","",IF(G39&lt;=4,IF(H39&gt;=1,IF(F39&lt;=9,F39+1,10),0),IF(H39&gt;=1,IF(F39&lt;=8.5,F39+1.5,10),0)))</f>
        <v/>
      </c>
      <c r="J39" s="322" t="str">
        <f>IF(G39="","",IF(G39&lt;=4,IF(H39&gt;=2,IF(I39&lt;=9,I39+1,10),0),IF(H39&gt;=2,IF(I39&lt;=8.5,I39+1.5,10),0)))</f>
        <v/>
      </c>
      <c r="K39" s="322" t="str">
        <f>IF(G39="","",IF(G39&lt;=4,IF(H39&gt;=3,IF(J39&lt;=9,J39+1,10),0),IF(H39&gt;=3,IF(J39&lt;=8.5,J39+1.5,10),0)))</f>
        <v/>
      </c>
      <c r="L39" s="322" t="str">
        <f>IF(G39="","",IF(G39&lt;=4,IF(H39&gt;=4,IF(K39&lt;=9,K39+1,10),0),IF(H39&gt;=4,IF(K39&lt;=8.5,K39+1.5,10),0)))</f>
        <v/>
      </c>
      <c r="M39" s="323" t="str">
        <f>IF(G39="","",IF(G39&lt;=4,IF(H39&gt;=5,IF(L39&lt;=9,L39+1,10),0),IF(H39&gt;=5,IF(L39&lt;=8.5,L39+1.5,10),0)))</f>
        <v/>
      </c>
    </row>
    <row r="40" spans="1:13" s="15" customFormat="1" ht="13.5" customHeight="1">
      <c r="A40" s="341">
        <v>37</v>
      </c>
      <c r="B40" s="329" t="s">
        <v>229</v>
      </c>
      <c r="C40" s="330" t="s">
        <v>167</v>
      </c>
      <c r="D40" s="330" t="s">
        <v>681</v>
      </c>
      <c r="E40" s="330" t="s">
        <v>61</v>
      </c>
      <c r="F40" s="400">
        <v>2</v>
      </c>
      <c r="G40" s="138"/>
      <c r="H40" s="130" t="str">
        <f>IF(G40="","",G40-1)</f>
        <v/>
      </c>
      <c r="I40" s="322" t="str">
        <f>IF(G40="","",IF(G40&lt;=4,IF(H40&gt;=1,IF(F40&lt;=9,F40+1,10),0),IF(H40&gt;=1,IF(F40&lt;=8.5,F40+1.5,10),0)))</f>
        <v/>
      </c>
      <c r="J40" s="322" t="str">
        <f>IF(G40="","",IF(G40&lt;=4,IF(H40&gt;=2,IF(I40&lt;=9,I40+1,10),0),IF(H40&gt;=2,IF(I40&lt;=8.5,I40+1.5,10),0)))</f>
        <v/>
      </c>
      <c r="K40" s="322" t="str">
        <f>IF(G40="","",IF(G40&lt;=4,IF(H40&gt;=3,IF(J40&lt;=9,J40+1,10),0),IF(H40&gt;=3,IF(J40&lt;=8.5,J40+1.5,10),0)))</f>
        <v/>
      </c>
      <c r="L40" s="322" t="str">
        <f>IF(G40="","",IF(G40&lt;=4,IF(H40&gt;=4,IF(K40&lt;=9,K40+1,10),0),IF(H40&gt;=4,IF(K40&lt;=8.5,K40+1.5,10),0)))</f>
        <v/>
      </c>
      <c r="M40" s="323" t="str">
        <f>IF(G40="","",IF(G40&lt;=4,IF(H40&gt;=5,IF(L40&lt;=9,L40+1,10),0),IF(H40&gt;=5,IF(L40&lt;=8.5,L40+1.5,10),0)))</f>
        <v/>
      </c>
    </row>
    <row r="41" spans="1:13" s="15" customFormat="1" ht="13.5" customHeight="1">
      <c r="A41" s="341">
        <v>38</v>
      </c>
      <c r="B41" s="329" t="s">
        <v>1337</v>
      </c>
      <c r="C41" s="330" t="s">
        <v>159</v>
      </c>
      <c r="D41" s="330" t="s">
        <v>269</v>
      </c>
      <c r="E41" s="330" t="s">
        <v>61</v>
      </c>
      <c r="F41" s="400">
        <v>1</v>
      </c>
      <c r="G41" s="138"/>
      <c r="H41" s="130" t="str">
        <f>IF(G41="","",G41-1)</f>
        <v/>
      </c>
      <c r="I41" s="322" t="str">
        <f>IF(G41="","",IF(G41&lt;=4,IF(H41&gt;=1,IF(F41&lt;=9,F41+1,10),0),IF(H41&gt;=1,IF(F41&lt;=8.5,F41+1.5,10),0)))</f>
        <v/>
      </c>
      <c r="J41" s="322" t="str">
        <f>IF(G41="","",IF(G41&lt;=4,IF(H41&gt;=2,IF(I41&lt;=9,I41+1,10),0),IF(H41&gt;=2,IF(I41&lt;=8.5,I41+1.5,10),0)))</f>
        <v/>
      </c>
      <c r="K41" s="322" t="str">
        <f>IF(G41="","",IF(G41&lt;=4,IF(H41&gt;=3,IF(J41&lt;=9,J41+1,10),0),IF(H41&gt;=3,IF(J41&lt;=8.5,J41+1.5,10),0)))</f>
        <v/>
      </c>
      <c r="L41" s="322" t="str">
        <f>IF(G41="","",IF(G41&lt;=4,IF(H41&gt;=4,IF(K41&lt;=9,K41+1,10),0),IF(H41&gt;=4,IF(K41&lt;=8.5,K41+1.5,10),0)))</f>
        <v/>
      </c>
      <c r="M41" s="323" t="str">
        <f>IF(G41="","",IF(G41&lt;=4,IF(H41&gt;=5,IF(L41&lt;=9,L41+1,10),0),IF(H41&gt;=5,IF(L41&lt;=8.5,L41+1.5,10),0)))</f>
        <v/>
      </c>
    </row>
    <row r="42" spans="1:13" s="15" customFormat="1" ht="13.5" customHeight="1">
      <c r="A42" s="341">
        <v>39</v>
      </c>
      <c r="B42" s="329" t="s">
        <v>1350</v>
      </c>
      <c r="C42" s="330" t="s">
        <v>156</v>
      </c>
      <c r="D42" s="330" t="s">
        <v>653</v>
      </c>
      <c r="E42" s="330" t="s">
        <v>61</v>
      </c>
      <c r="F42" s="400">
        <v>1</v>
      </c>
      <c r="G42" s="138"/>
      <c r="H42" s="130" t="str">
        <f>IF(G42="","",G42-1)</f>
        <v/>
      </c>
      <c r="I42" s="322" t="str">
        <f>IF(G42="","",IF(G42&lt;=4,IF(H42&gt;=1,IF(F42&lt;=9,F42+1,10),0),IF(H42&gt;=1,IF(F42&lt;=8.5,F42+1.5,10),0)))</f>
        <v/>
      </c>
      <c r="J42" s="322" t="str">
        <f>IF(G42="","",IF(G42&lt;=4,IF(H42&gt;=2,IF(I42&lt;=9,I42+1,10),0),IF(H42&gt;=2,IF(I42&lt;=8.5,I42+1.5,10),0)))</f>
        <v/>
      </c>
      <c r="K42" s="322" t="str">
        <f>IF(G42="","",IF(G42&lt;=4,IF(H42&gt;=3,IF(J42&lt;=9,J42+1,10),0),IF(H42&gt;=3,IF(J42&lt;=8.5,J42+1.5,10),0)))</f>
        <v/>
      </c>
      <c r="L42" s="322" t="str">
        <f>IF(G42="","",IF(G42&lt;=4,IF(H42&gt;=4,IF(K42&lt;=9,K42+1,10),0),IF(H42&gt;=4,IF(K42&lt;=8.5,K42+1.5,10),0)))</f>
        <v/>
      </c>
      <c r="M42" s="323" t="str">
        <f>IF(G42="","",IF(G42&lt;=4,IF(H42&gt;=5,IF(L42&lt;=9,L42+1,10),0),IF(H42&gt;=5,IF(L42&lt;=8.5,L42+1.5,10),0)))</f>
        <v/>
      </c>
    </row>
    <row r="43" spans="1:13" s="15" customFormat="1" ht="13.5" customHeight="1">
      <c r="A43" s="341">
        <v>40</v>
      </c>
      <c r="B43" s="329" t="s">
        <v>1680</v>
      </c>
      <c r="C43" s="330" t="s">
        <v>146</v>
      </c>
      <c r="D43" s="330" t="s">
        <v>644</v>
      </c>
      <c r="E43" s="330" t="s">
        <v>61</v>
      </c>
      <c r="F43" s="400">
        <v>0.5</v>
      </c>
      <c r="G43" s="138"/>
      <c r="H43" s="130"/>
      <c r="I43" s="322"/>
      <c r="J43" s="322"/>
      <c r="K43" s="322"/>
      <c r="L43" s="322"/>
      <c r="M43" s="323"/>
    </row>
    <row r="44" spans="1:13" s="15" customFormat="1" ht="13.5" customHeight="1">
      <c r="A44" s="341">
        <v>41</v>
      </c>
      <c r="B44" s="329" t="s">
        <v>1653</v>
      </c>
      <c r="C44" s="330" t="s">
        <v>153</v>
      </c>
      <c r="D44" s="330" t="s">
        <v>298</v>
      </c>
      <c r="E44" s="330" t="s">
        <v>61</v>
      </c>
      <c r="F44" s="400">
        <v>0.5</v>
      </c>
      <c r="G44" s="138"/>
      <c r="H44" s="130"/>
      <c r="I44" s="322"/>
      <c r="J44" s="322"/>
      <c r="K44" s="322"/>
      <c r="L44" s="322"/>
      <c r="M44" s="323"/>
    </row>
    <row r="45" spans="1:13" s="15" customFormat="1" ht="13.5" customHeight="1">
      <c r="A45" s="341">
        <v>42</v>
      </c>
      <c r="B45" s="329" t="s">
        <v>1654</v>
      </c>
      <c r="C45" s="330" t="s">
        <v>155</v>
      </c>
      <c r="D45" s="330" t="s">
        <v>683</v>
      </c>
      <c r="E45" s="330" t="s">
        <v>61</v>
      </c>
      <c r="F45" s="400">
        <v>0.5</v>
      </c>
      <c r="G45" s="138"/>
      <c r="H45" s="130"/>
      <c r="I45" s="322"/>
      <c r="J45" s="322"/>
      <c r="K45" s="322"/>
      <c r="L45" s="322"/>
      <c r="M45" s="323"/>
    </row>
    <row r="46" spans="1:13" s="15" customFormat="1" ht="13.5" customHeight="1">
      <c r="A46" s="341">
        <v>43</v>
      </c>
      <c r="B46" s="329" t="s">
        <v>1660</v>
      </c>
      <c r="C46" s="330" t="s">
        <v>159</v>
      </c>
      <c r="D46" s="330" t="s">
        <v>682</v>
      </c>
      <c r="E46" s="330" t="s">
        <v>61</v>
      </c>
      <c r="F46" s="400">
        <v>0.5</v>
      </c>
      <c r="G46" s="138"/>
      <c r="H46" s="130"/>
      <c r="I46" s="322"/>
      <c r="J46" s="322"/>
      <c r="K46" s="322"/>
      <c r="L46" s="322"/>
      <c r="M46" s="323"/>
    </row>
    <row r="47" spans="1:13" s="15" customFormat="1" ht="13.5" customHeight="1">
      <c r="A47" s="341">
        <v>44</v>
      </c>
      <c r="B47" s="329" t="s">
        <v>1661</v>
      </c>
      <c r="C47" s="330" t="s">
        <v>159</v>
      </c>
      <c r="D47" s="330" t="s">
        <v>675</v>
      </c>
      <c r="E47" s="330" t="s">
        <v>61</v>
      </c>
      <c r="F47" s="400">
        <v>0.5</v>
      </c>
      <c r="G47" s="138"/>
      <c r="H47" s="130"/>
      <c r="I47" s="322"/>
      <c r="J47" s="322"/>
      <c r="K47" s="322"/>
      <c r="L47" s="322"/>
      <c r="M47" s="323"/>
    </row>
    <row r="48" spans="1:13" s="15" customFormat="1" ht="13.5" customHeight="1">
      <c r="A48" s="341">
        <v>45</v>
      </c>
      <c r="B48" s="329" t="s">
        <v>1664</v>
      </c>
      <c r="C48" s="330" t="s">
        <v>167</v>
      </c>
      <c r="D48" s="330" t="s">
        <v>653</v>
      </c>
      <c r="E48" s="330" t="s">
        <v>61</v>
      </c>
      <c r="F48" s="400">
        <v>0.5</v>
      </c>
      <c r="G48" s="138"/>
      <c r="H48" s="130"/>
      <c r="I48" s="322"/>
      <c r="J48" s="322"/>
      <c r="K48" s="322"/>
      <c r="L48" s="322"/>
      <c r="M48" s="323"/>
    </row>
    <row r="49" spans="1:13" s="15" customFormat="1" ht="13.5" customHeight="1">
      <c r="A49" s="341">
        <v>46</v>
      </c>
      <c r="B49" s="329" t="s">
        <v>1674</v>
      </c>
      <c r="C49" s="330" t="s">
        <v>149</v>
      </c>
      <c r="D49" s="330" t="s">
        <v>268</v>
      </c>
      <c r="E49" s="330" t="s">
        <v>61</v>
      </c>
      <c r="F49" s="400">
        <v>0.5</v>
      </c>
      <c r="G49" s="138"/>
      <c r="H49" s="130"/>
      <c r="I49" s="322"/>
      <c r="J49" s="322"/>
      <c r="K49" s="322"/>
      <c r="L49" s="322"/>
      <c r="M49" s="323"/>
    </row>
    <row r="50" spans="1:13" s="15" customFormat="1" ht="13.5" customHeight="1">
      <c r="A50" s="341">
        <v>47</v>
      </c>
      <c r="B50" s="329" t="s">
        <v>1696</v>
      </c>
      <c r="C50" s="330" t="s">
        <v>155</v>
      </c>
      <c r="D50" s="330" t="s">
        <v>675</v>
      </c>
      <c r="E50" s="330" t="s">
        <v>61</v>
      </c>
      <c r="F50" s="400">
        <v>0.5</v>
      </c>
      <c r="G50" s="138"/>
      <c r="H50" s="130"/>
      <c r="I50" s="322"/>
      <c r="J50" s="322"/>
      <c r="K50" s="322"/>
      <c r="L50" s="322"/>
      <c r="M50" s="323"/>
    </row>
    <row r="51" spans="1:13" s="15" customFormat="1" ht="13.5" customHeight="1">
      <c r="A51" s="341">
        <v>48</v>
      </c>
      <c r="B51" s="329" t="s">
        <v>1691</v>
      </c>
      <c r="C51" s="330" t="s">
        <v>150</v>
      </c>
      <c r="D51" s="330" t="s">
        <v>292</v>
      </c>
      <c r="E51" s="330" t="s">
        <v>61</v>
      </c>
      <c r="F51" s="400">
        <v>0.5</v>
      </c>
      <c r="G51" s="138"/>
      <c r="H51" s="130"/>
      <c r="I51" s="322"/>
      <c r="J51" s="322"/>
      <c r="K51" s="322"/>
      <c r="L51" s="322"/>
      <c r="M51" s="323"/>
    </row>
    <row r="52" spans="1:13" s="15" customFormat="1" ht="13.5" customHeight="1">
      <c r="A52" s="341">
        <v>49</v>
      </c>
      <c r="B52" s="329" t="s">
        <v>1692</v>
      </c>
      <c r="C52" s="330" t="s">
        <v>144</v>
      </c>
      <c r="D52" s="330" t="s">
        <v>298</v>
      </c>
      <c r="E52" s="330" t="s">
        <v>1670</v>
      </c>
      <c r="F52" s="400">
        <v>0.5</v>
      </c>
      <c r="G52" s="138"/>
      <c r="H52" s="130"/>
      <c r="I52" s="322"/>
      <c r="J52" s="322"/>
      <c r="K52" s="322"/>
      <c r="L52" s="322"/>
      <c r="M52" s="323"/>
    </row>
    <row r="53" spans="1:13" s="15" customFormat="1" ht="13.5" customHeight="1">
      <c r="A53" s="341">
        <v>50</v>
      </c>
      <c r="B53" s="329" t="s">
        <v>1510</v>
      </c>
      <c r="C53" s="330" t="s">
        <v>156</v>
      </c>
      <c r="D53" s="330" t="s">
        <v>292</v>
      </c>
      <c r="E53" s="330" t="s">
        <v>61</v>
      </c>
      <c r="F53" s="400">
        <v>0.1</v>
      </c>
      <c r="G53" s="138"/>
      <c r="H53" s="130" t="str">
        <f>IF(G53="","",G53-1)</f>
        <v/>
      </c>
      <c r="I53" s="322" t="str">
        <f>IF(G53="","",IF(G53&lt;=4,IF(H53&gt;=1,IF(F53&lt;=9,F53+1,10),0),IF(H53&gt;=1,IF(F53&lt;=8.5,F53+1.5,10),0)))</f>
        <v/>
      </c>
      <c r="J53" s="322" t="str">
        <f>IF(G53="","",IF(G53&lt;=4,IF(H53&gt;=2,IF(I53&lt;=9,I53+1,10),0),IF(H53&gt;=2,IF(I53&lt;=8.5,I53+1.5,10),0)))</f>
        <v/>
      </c>
      <c r="K53" s="322" t="str">
        <f>IF(G53="","",IF(G53&lt;=4,IF(H53&gt;=3,IF(J53&lt;=9,J53+1,10),0),IF(H53&gt;=3,IF(J53&lt;=8.5,J53+1.5,10),0)))</f>
        <v/>
      </c>
      <c r="L53" s="322" t="str">
        <f>IF(G53="","",IF(G53&lt;=4,IF(H53&gt;=4,IF(K53&lt;=9,K53+1,10),0),IF(H53&gt;=4,IF(K53&lt;=8.5,K53+1.5,10),0)))</f>
        <v/>
      </c>
      <c r="M53" s="323" t="str">
        <f>IF(G53="","",IF(G53&lt;=4,IF(H53&gt;=5,IF(L53&lt;=9,L53+1,10),0),IF(H53&gt;=5,IF(L53&lt;=8.5,L53+1.5,10),0)))</f>
        <v/>
      </c>
    </row>
    <row r="54" spans="1:13" s="15" customFormat="1" ht="13.5" customHeight="1">
      <c r="A54" s="341">
        <v>51</v>
      </c>
      <c r="B54" s="329" t="s">
        <v>1511</v>
      </c>
      <c r="C54" s="330" t="s">
        <v>151</v>
      </c>
      <c r="D54" s="330" t="s">
        <v>277</v>
      </c>
      <c r="E54" s="330" t="s">
        <v>61</v>
      </c>
      <c r="F54" s="400">
        <v>0.1</v>
      </c>
      <c r="G54" s="138"/>
      <c r="H54" s="130" t="str">
        <f>IF(G54="","",G54-1)</f>
        <v/>
      </c>
      <c r="I54" s="322" t="str">
        <f>IF(G54="","",IF(G54&lt;=4,IF(H54&gt;=1,IF(F54&lt;=9,F54+1,10),0),IF(H54&gt;=1,IF(F54&lt;=8.5,F54+1.5,10),0)))</f>
        <v/>
      </c>
      <c r="J54" s="322" t="str">
        <f>IF(G54="","",IF(G54&lt;=4,IF(H54&gt;=2,IF(I54&lt;=9,I54+1,10),0),IF(H54&gt;=2,IF(I54&lt;=8.5,I54+1.5,10),0)))</f>
        <v/>
      </c>
      <c r="K54" s="322" t="str">
        <f>IF(G54="","",IF(G54&lt;=4,IF(H54&gt;=3,IF(J54&lt;=9,J54+1,10),0),IF(H54&gt;=3,IF(J54&lt;=8.5,J54+1.5,10),0)))</f>
        <v/>
      </c>
      <c r="L54" s="322" t="str">
        <f>IF(G54="","",IF(G54&lt;=4,IF(H54&gt;=4,IF(K54&lt;=9,K54+1,10),0),IF(H54&gt;=4,IF(K54&lt;=8.5,K54+1.5,10),0)))</f>
        <v/>
      </c>
      <c r="M54" s="323" t="str">
        <f>IF(G54="","",IF(G54&lt;=4,IF(H54&gt;=5,IF(L54&lt;=9,L54+1,10),0),IF(H54&gt;=5,IF(L54&lt;=8.5,L54+1.5,10),0)))</f>
        <v/>
      </c>
    </row>
    <row r="55" spans="1:13" s="15" customFormat="1" ht="12.75" customHeight="1" thickBot="1">
      <c r="A55" s="23"/>
      <c r="B55" s="106" t="s">
        <v>50</v>
      </c>
      <c r="C55" s="63"/>
      <c r="D55" s="63"/>
      <c r="E55" s="63"/>
      <c r="F55" s="165">
        <f>SUM(F4:F54)</f>
        <v>88.29999999999998</v>
      </c>
      <c r="G55" s="63"/>
      <c r="H55" s="63"/>
      <c r="I55" s="71">
        <f>SUM(I4:I54)</f>
        <v>60.00000000000001</v>
      </c>
      <c r="J55" s="71">
        <f>SUM(J4:J54)</f>
        <v>51.4</v>
      </c>
      <c r="K55" s="71">
        <f>SUM(K4:K54)</f>
        <v>38.3</v>
      </c>
      <c r="L55" s="71">
        <f>SUM(L4:L54)</f>
        <v>0</v>
      </c>
      <c r="M55" s="72">
        <f>SUM(M4:M54)</f>
        <v>0</v>
      </c>
    </row>
    <row r="56" spans="1:13" s="15" customFormat="1" ht="12.75" customHeight="1" thickBot="1">
      <c r="A56" s="73"/>
      <c r="B56" s="101" t="s">
        <v>990</v>
      </c>
      <c r="C56" s="74"/>
      <c r="D56" s="74"/>
      <c r="E56" s="74"/>
      <c r="F56" s="112">
        <v>5.9</v>
      </c>
      <c r="G56" s="74"/>
      <c r="H56" s="74"/>
      <c r="I56" s="86"/>
      <c r="J56" s="86"/>
      <c r="K56" s="86"/>
      <c r="L56" s="86"/>
      <c r="M56" s="109"/>
    </row>
    <row r="57" spans="1:13" s="15" customFormat="1" ht="12.75" customHeight="1" thickBot="1">
      <c r="A57" s="23"/>
      <c r="B57" s="100" t="s">
        <v>49</v>
      </c>
      <c r="C57" s="87"/>
      <c r="D57" s="87"/>
      <c r="E57" s="87"/>
      <c r="F57" s="336">
        <f>83-SUM(F55:F56)</f>
        <v>-11.199999999999989</v>
      </c>
      <c r="G57" s="63"/>
      <c r="H57" s="63"/>
      <c r="I57" s="71"/>
      <c r="J57" s="71"/>
      <c r="K57" s="71"/>
      <c r="L57" s="71"/>
      <c r="M57" s="72"/>
    </row>
    <row r="58" spans="1:13" s="15" customFormat="1" ht="12.75" customHeight="1">
      <c r="A58" s="3"/>
      <c r="B58" s="4"/>
      <c r="C58" s="3"/>
      <c r="D58" s="3"/>
      <c r="E58" s="3"/>
      <c r="F58" s="337"/>
      <c r="G58" s="3"/>
      <c r="H58" s="3"/>
      <c r="I58" s="234"/>
      <c r="J58" s="234"/>
      <c r="K58" s="228"/>
      <c r="L58" s="228"/>
      <c r="M58" s="228"/>
    </row>
    <row r="59" spans="1:13" s="15" customFormat="1" ht="12.75" customHeight="1">
      <c r="A59"/>
      <c r="B59"/>
      <c r="C59" s="16"/>
      <c r="D59" s="16"/>
      <c r="E59"/>
      <c r="F59"/>
      <c r="H59"/>
      <c r="I59" s="228"/>
      <c r="J59" s="228"/>
      <c r="K59" s="228"/>
      <c r="L59" s="228"/>
      <c r="M59" s="228"/>
    </row>
    <row r="60" spans="2:13" s="15" customFormat="1" ht="13.5" customHeight="1" thickBot="1">
      <c r="B60" s="15" t="s">
        <v>1267</v>
      </c>
      <c r="C60" s="8"/>
      <c r="D60" s="8"/>
      <c r="E60" s="8"/>
      <c r="I60" s="14"/>
      <c r="J60" s="14"/>
      <c r="K60" s="14"/>
      <c r="L60" s="14"/>
      <c r="M60" s="14"/>
    </row>
    <row r="61" spans="2:13" s="15" customFormat="1" ht="13.5" customHeight="1">
      <c r="B61" s="551" t="s">
        <v>1037</v>
      </c>
      <c r="C61" s="569" t="s">
        <v>162</v>
      </c>
      <c r="D61" s="569" t="s">
        <v>677</v>
      </c>
      <c r="E61" s="569" t="s">
        <v>1266</v>
      </c>
      <c r="F61" s="552">
        <v>1</v>
      </c>
      <c r="G61" s="552"/>
      <c r="H61" s="552"/>
      <c r="I61" s="552"/>
      <c r="J61" s="552"/>
      <c r="K61" s="552"/>
      <c r="L61" s="552"/>
      <c r="M61" s="553"/>
    </row>
    <row r="62" spans="2:13" s="15" customFormat="1" ht="13.5" customHeight="1">
      <c r="B62" s="554" t="s">
        <v>1038</v>
      </c>
      <c r="C62" s="568" t="s">
        <v>156</v>
      </c>
      <c r="D62" s="568" t="s">
        <v>644</v>
      </c>
      <c r="E62" s="568" t="s">
        <v>1266</v>
      </c>
      <c r="F62" s="550">
        <v>0.6</v>
      </c>
      <c r="G62" s="550"/>
      <c r="H62" s="550"/>
      <c r="I62" s="550"/>
      <c r="J62" s="550"/>
      <c r="K62" s="550"/>
      <c r="L62" s="550"/>
      <c r="M62" s="555"/>
    </row>
    <row r="63" spans="2:13" s="15" customFormat="1" ht="13.5" customHeight="1">
      <c r="B63" s="554" t="s">
        <v>1039</v>
      </c>
      <c r="C63" s="568" t="s">
        <v>157</v>
      </c>
      <c r="D63" s="568" t="s">
        <v>290</v>
      </c>
      <c r="E63" s="568" t="s">
        <v>1266</v>
      </c>
      <c r="F63" s="550">
        <v>0.5</v>
      </c>
      <c r="G63" s="550"/>
      <c r="H63" s="550"/>
      <c r="I63" s="550"/>
      <c r="J63" s="550"/>
      <c r="K63" s="550"/>
      <c r="L63" s="550"/>
      <c r="M63" s="555"/>
    </row>
    <row r="64" spans="2:13" s="15" customFormat="1" ht="13.5" customHeight="1">
      <c r="B64" s="554" t="s">
        <v>1040</v>
      </c>
      <c r="C64" s="568" t="s">
        <v>156</v>
      </c>
      <c r="D64" s="568" t="s">
        <v>22</v>
      </c>
      <c r="E64" s="568" t="s">
        <v>1266</v>
      </c>
      <c r="F64" s="550">
        <v>0.4</v>
      </c>
      <c r="G64" s="550"/>
      <c r="H64" s="550"/>
      <c r="I64" s="550"/>
      <c r="J64" s="550"/>
      <c r="K64" s="550"/>
      <c r="L64" s="550"/>
      <c r="M64" s="555"/>
    </row>
    <row r="65" spans="2:13" s="15" customFormat="1" ht="13.5" customHeight="1">
      <c r="B65" s="554" t="s">
        <v>1041</v>
      </c>
      <c r="C65" s="568" t="s">
        <v>151</v>
      </c>
      <c r="D65" s="568" t="s">
        <v>298</v>
      </c>
      <c r="E65" s="568" t="s">
        <v>1266</v>
      </c>
      <c r="F65" s="550">
        <v>0.3</v>
      </c>
      <c r="G65" s="550"/>
      <c r="H65" s="550"/>
      <c r="I65" s="550"/>
      <c r="J65" s="550"/>
      <c r="K65" s="550"/>
      <c r="L65" s="550"/>
      <c r="M65" s="555"/>
    </row>
    <row r="66" spans="2:13" s="15" customFormat="1" ht="13.5" customHeight="1">
      <c r="B66" s="554" t="s">
        <v>1042</v>
      </c>
      <c r="C66" s="568" t="s">
        <v>150</v>
      </c>
      <c r="D66" s="568" t="s">
        <v>22</v>
      </c>
      <c r="E66" s="568" t="s">
        <v>1266</v>
      </c>
      <c r="F66" s="550">
        <v>0.3</v>
      </c>
      <c r="G66" s="550"/>
      <c r="H66" s="550"/>
      <c r="I66" s="550"/>
      <c r="J66" s="550"/>
      <c r="K66" s="550"/>
      <c r="L66" s="550"/>
      <c r="M66" s="555"/>
    </row>
    <row r="67" spans="2:13" s="15" customFormat="1" ht="13.5" customHeight="1">
      <c r="B67" s="554" t="s">
        <v>1043</v>
      </c>
      <c r="C67" s="568" t="s">
        <v>153</v>
      </c>
      <c r="D67" s="568" t="s">
        <v>678</v>
      </c>
      <c r="E67" s="568" t="s">
        <v>1266</v>
      </c>
      <c r="F67" s="550">
        <v>0.3</v>
      </c>
      <c r="G67" s="550"/>
      <c r="H67" s="550"/>
      <c r="I67" s="550"/>
      <c r="J67" s="550"/>
      <c r="K67" s="550"/>
      <c r="L67" s="550"/>
      <c r="M67" s="555"/>
    </row>
    <row r="68" spans="2:13" s="15" customFormat="1" ht="13.5" customHeight="1">
      <c r="B68" s="554" t="s">
        <v>1044</v>
      </c>
      <c r="C68" s="568" t="s">
        <v>153</v>
      </c>
      <c r="D68" s="568" t="s">
        <v>665</v>
      </c>
      <c r="E68" s="568" t="s">
        <v>1266</v>
      </c>
      <c r="F68" s="550">
        <v>0.3</v>
      </c>
      <c r="G68" s="550"/>
      <c r="H68" s="550"/>
      <c r="I68" s="550"/>
      <c r="J68" s="550"/>
      <c r="K68" s="550"/>
      <c r="L68" s="550"/>
      <c r="M68" s="555"/>
    </row>
    <row r="69" spans="2:13" s="15" customFormat="1" ht="13.5" customHeight="1">
      <c r="B69" s="554" t="s">
        <v>1045</v>
      </c>
      <c r="C69" s="568" t="s">
        <v>156</v>
      </c>
      <c r="D69" s="568" t="s">
        <v>681</v>
      </c>
      <c r="E69" s="568" t="s">
        <v>1266</v>
      </c>
      <c r="F69" s="550">
        <v>0.2</v>
      </c>
      <c r="G69" s="550"/>
      <c r="H69" s="550"/>
      <c r="I69" s="550"/>
      <c r="J69" s="550"/>
      <c r="K69" s="550"/>
      <c r="L69" s="550"/>
      <c r="M69" s="555"/>
    </row>
    <row r="70" spans="2:13" s="15" customFormat="1" ht="13.5" customHeight="1">
      <c r="B70" s="554" t="s">
        <v>1046</v>
      </c>
      <c r="C70" s="568" t="s">
        <v>146</v>
      </c>
      <c r="D70" s="568" t="s">
        <v>633</v>
      </c>
      <c r="E70" s="568" t="s">
        <v>1266</v>
      </c>
      <c r="F70" s="550">
        <v>0.2</v>
      </c>
      <c r="G70" s="550"/>
      <c r="H70" s="550"/>
      <c r="I70" s="550"/>
      <c r="J70" s="550"/>
      <c r="K70" s="550"/>
      <c r="L70" s="550"/>
      <c r="M70" s="555"/>
    </row>
    <row r="71" spans="2:13" s="15" customFormat="1" ht="13.5" customHeight="1">
      <c r="B71" s="554" t="s">
        <v>1047</v>
      </c>
      <c r="C71" s="568" t="s">
        <v>150</v>
      </c>
      <c r="D71" s="568" t="s">
        <v>652</v>
      </c>
      <c r="E71" s="568" t="s">
        <v>1266</v>
      </c>
      <c r="F71" s="550">
        <v>0.2</v>
      </c>
      <c r="G71" s="550"/>
      <c r="H71" s="550"/>
      <c r="I71" s="550"/>
      <c r="J71" s="550"/>
      <c r="K71" s="550"/>
      <c r="L71" s="550"/>
      <c r="M71" s="555"/>
    </row>
    <row r="72" spans="2:13" s="15" customFormat="1" ht="13.5" customHeight="1">
      <c r="B72" s="554" t="s">
        <v>1048</v>
      </c>
      <c r="C72" s="568" t="s">
        <v>151</v>
      </c>
      <c r="D72" s="568" t="s">
        <v>681</v>
      </c>
      <c r="E72" s="568" t="s">
        <v>1266</v>
      </c>
      <c r="F72" s="550">
        <v>0.1</v>
      </c>
      <c r="G72" s="550"/>
      <c r="H72" s="550"/>
      <c r="I72" s="550"/>
      <c r="J72" s="550"/>
      <c r="K72" s="550"/>
      <c r="L72" s="550"/>
      <c r="M72" s="555"/>
    </row>
    <row r="73" spans="2:13" s="15" customFormat="1" ht="13.5" customHeight="1">
      <c r="B73" s="554" t="s">
        <v>1049</v>
      </c>
      <c r="C73" s="568" t="s">
        <v>159</v>
      </c>
      <c r="D73" s="568" t="s">
        <v>292</v>
      </c>
      <c r="E73" s="568" t="s">
        <v>1266</v>
      </c>
      <c r="F73" s="550">
        <v>0.1</v>
      </c>
      <c r="G73" s="550"/>
      <c r="H73" s="550"/>
      <c r="I73" s="550"/>
      <c r="J73" s="550"/>
      <c r="K73" s="550"/>
      <c r="L73" s="550"/>
      <c r="M73" s="555"/>
    </row>
    <row r="74" spans="2:13" s="15" customFormat="1" ht="13.5" customHeight="1">
      <c r="B74" s="554" t="s">
        <v>1050</v>
      </c>
      <c r="C74" s="568" t="s">
        <v>151</v>
      </c>
      <c r="D74" s="568" t="s">
        <v>651</v>
      </c>
      <c r="E74" s="568" t="s">
        <v>1266</v>
      </c>
      <c r="F74" s="550">
        <v>0.1</v>
      </c>
      <c r="G74" s="550"/>
      <c r="H74" s="550"/>
      <c r="I74" s="550"/>
      <c r="J74" s="550"/>
      <c r="K74" s="550"/>
      <c r="L74" s="550"/>
      <c r="M74" s="555"/>
    </row>
    <row r="75" spans="2:13" s="15" customFormat="1" ht="13.5" customHeight="1">
      <c r="B75" s="554" t="s">
        <v>1051</v>
      </c>
      <c r="C75" s="568" t="s">
        <v>155</v>
      </c>
      <c r="D75" s="568" t="s">
        <v>653</v>
      </c>
      <c r="E75" s="568" t="s">
        <v>1266</v>
      </c>
      <c r="F75" s="550">
        <v>0.1</v>
      </c>
      <c r="G75" s="550"/>
      <c r="H75" s="550"/>
      <c r="I75" s="550"/>
      <c r="J75" s="550"/>
      <c r="K75" s="550"/>
      <c r="L75" s="550"/>
      <c r="M75" s="555"/>
    </row>
    <row r="76" spans="2:13" s="15" customFormat="1" ht="13.5" customHeight="1">
      <c r="B76" s="554" t="s">
        <v>1052</v>
      </c>
      <c r="C76" s="568" t="s">
        <v>162</v>
      </c>
      <c r="D76" s="568" t="s">
        <v>651</v>
      </c>
      <c r="E76" s="568" t="s">
        <v>1266</v>
      </c>
      <c r="F76" s="550">
        <v>0.1</v>
      </c>
      <c r="G76" s="550"/>
      <c r="H76" s="550"/>
      <c r="I76" s="550"/>
      <c r="J76" s="550"/>
      <c r="K76" s="550"/>
      <c r="L76" s="550"/>
      <c r="M76" s="555"/>
    </row>
    <row r="77" spans="2:13" s="15" customFormat="1" ht="13.5" customHeight="1">
      <c r="B77" s="554" t="s">
        <v>1053</v>
      </c>
      <c r="C77" s="568" t="s">
        <v>162</v>
      </c>
      <c r="D77" s="568" t="s">
        <v>633</v>
      </c>
      <c r="E77" s="568" t="s">
        <v>1266</v>
      </c>
      <c r="F77" s="550">
        <v>0.1</v>
      </c>
      <c r="G77" s="550"/>
      <c r="H77" s="550"/>
      <c r="I77" s="550"/>
      <c r="J77" s="550"/>
      <c r="K77" s="550"/>
      <c r="L77" s="550"/>
      <c r="M77" s="555"/>
    </row>
    <row r="78" spans="2:13" s="15" customFormat="1" ht="13.5" customHeight="1" thickBot="1">
      <c r="B78" s="556" t="s">
        <v>1054</v>
      </c>
      <c r="C78" s="570" t="s">
        <v>155</v>
      </c>
      <c r="D78" s="570" t="s">
        <v>633</v>
      </c>
      <c r="E78" s="570" t="s">
        <v>1266</v>
      </c>
      <c r="F78" s="557">
        <v>0.1</v>
      </c>
      <c r="G78" s="557"/>
      <c r="H78" s="557"/>
      <c r="I78" s="557"/>
      <c r="J78" s="557"/>
      <c r="K78" s="557"/>
      <c r="L78" s="557"/>
      <c r="M78" s="558"/>
    </row>
    <row r="79" spans="3:13" s="15" customFormat="1" ht="13.5" customHeight="1">
      <c r="C79" s="8"/>
      <c r="D79" s="8"/>
      <c r="I79" s="14"/>
      <c r="J79" s="14"/>
      <c r="K79" s="14"/>
      <c r="L79" s="14"/>
      <c r="M79" s="14"/>
    </row>
    <row r="80" spans="3:13" s="15" customFormat="1" ht="13.5" customHeight="1">
      <c r="C80" s="8"/>
      <c r="D80" s="8"/>
      <c r="I80" s="14"/>
      <c r="J80" s="14"/>
      <c r="K80" s="14"/>
      <c r="L80" s="14"/>
      <c r="M80" s="14"/>
    </row>
    <row r="81" spans="3:13" s="15" customFormat="1" ht="13.5" customHeight="1">
      <c r="C81" s="8"/>
      <c r="D81" s="8"/>
      <c r="I81" s="14"/>
      <c r="J81" s="14"/>
      <c r="K81" s="14"/>
      <c r="L81" s="14"/>
      <c r="M81" s="14"/>
    </row>
    <row r="82" spans="3:13" s="15" customFormat="1" ht="13.5" customHeight="1">
      <c r="C82" s="8"/>
      <c r="D82" s="8"/>
      <c r="I82" s="14"/>
      <c r="J82" s="14"/>
      <c r="K82" s="14"/>
      <c r="L82" s="14"/>
      <c r="M82" s="14"/>
    </row>
    <row r="83" spans="3:13" s="15" customFormat="1" ht="13.5" customHeight="1">
      <c r="C83" s="8"/>
      <c r="D83" s="8"/>
      <c r="I83" s="14"/>
      <c r="J83" s="14"/>
      <c r="K83" s="14"/>
      <c r="L83" s="14"/>
      <c r="M83" s="14"/>
    </row>
    <row r="84" spans="3:13" s="15" customFormat="1" ht="13.5" customHeight="1">
      <c r="C84" s="8"/>
      <c r="D84" s="8"/>
      <c r="I84" s="14"/>
      <c r="J84" s="14"/>
      <c r="K84" s="14"/>
      <c r="L84" s="14"/>
      <c r="M84" s="14"/>
    </row>
    <row r="85" spans="3:13" s="15" customFormat="1" ht="13.5" customHeight="1">
      <c r="C85" s="8"/>
      <c r="D85" s="8"/>
      <c r="I85" s="14"/>
      <c r="J85" s="14"/>
      <c r="K85" s="14"/>
      <c r="L85" s="14"/>
      <c r="M85" s="14"/>
    </row>
    <row r="86" spans="3:13" s="15" customFormat="1" ht="13.5" customHeight="1">
      <c r="C86" s="8"/>
      <c r="D86" s="8"/>
      <c r="I86" s="14"/>
      <c r="J86" s="14"/>
      <c r="K86" s="14"/>
      <c r="L86" s="14"/>
      <c r="M86" s="14"/>
    </row>
    <row r="87" spans="3:13" s="15" customFormat="1" ht="13.5" customHeight="1">
      <c r="C87" s="8"/>
      <c r="D87" s="8"/>
      <c r="I87" s="14"/>
      <c r="J87" s="14"/>
      <c r="K87" s="14"/>
      <c r="L87" s="14"/>
      <c r="M87" s="14"/>
    </row>
    <row r="88" spans="3:13" s="15" customFormat="1" ht="13.5" customHeight="1">
      <c r="C88" s="8"/>
      <c r="D88" s="8"/>
      <c r="I88" s="14"/>
      <c r="J88" s="14"/>
      <c r="K88" s="14"/>
      <c r="L88" s="14"/>
      <c r="M88" s="14"/>
    </row>
    <row r="89" spans="3:13" s="15" customFormat="1" ht="13.5" customHeight="1">
      <c r="C89" s="8"/>
      <c r="D89" s="8"/>
      <c r="I89" s="14"/>
      <c r="J89" s="14"/>
      <c r="K89" s="14"/>
      <c r="L89" s="14"/>
      <c r="M89" s="14"/>
    </row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</sheetData>
  <mergeCells count="1">
    <mergeCell ref="B1:E1"/>
  </mergeCells>
  <hyperlinks>
    <hyperlink ref="D2" r:id="rId1" display="mailto:metagiant@aol.com"/>
    <hyperlink ref="B13" r:id="rId2" display="http://www.nfl.com/draft/profiles/2005/merriman_shawne"/>
    <hyperlink ref="B14" r:id="rId3" display="http://www.nfl.com/draft/profiles/2005/johnson_derrick_lb"/>
    <hyperlink ref="B16" r:id="rId4" display="http://www.nfl.com/draft/profiles/2005/morency_vernand"/>
    <hyperlink ref="B17" r:id="rId5" display="http://www.nfl.com/draft/profiles/2005/barber_marion"/>
    <hyperlink ref="B12" r:id="rId6" display="http://www.nfl.com/draft/profiles/2005/rogers_carlos"/>
  </hyperlinks>
  <printOptions/>
  <pageMargins left="0.75" right="0.75" top="1" bottom="1" header="0.5" footer="0.5"/>
  <pageSetup horizontalDpi="360" verticalDpi="360" orientation="portrait" r:id="rId7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2"/>
  </sheetPr>
  <dimension ref="A1:O99"/>
  <sheetViews>
    <sheetView workbookViewId="0" topLeftCell="A34">
      <selection activeCell="D45" sqref="D45"/>
    </sheetView>
  </sheetViews>
  <sheetFormatPr defaultColWidth="9.140625" defaultRowHeight="12.75"/>
  <cols>
    <col min="1" max="1" width="7.421875" style="0" bestFit="1" customWidth="1"/>
    <col min="2" max="2" width="21.7109375" style="0" customWidth="1"/>
    <col min="3" max="3" width="9.140625" style="16" customWidth="1"/>
    <col min="4" max="4" width="10.00390625" style="16" customWidth="1"/>
    <col min="5" max="5" width="11.421875" style="0" customWidth="1"/>
    <col min="6" max="6" width="9.7109375" style="0" bestFit="1" customWidth="1"/>
    <col min="8" max="8" width="13.8515625" style="0" customWidth="1"/>
    <col min="9" max="13" width="8.57421875" style="0" customWidth="1"/>
    <col min="14" max="15" width="8.7109375" style="0" bestFit="1" customWidth="1"/>
    <col min="16" max="16" width="14.421875" style="0" bestFit="1" customWidth="1"/>
    <col min="17" max="17" width="13.140625" style="0" bestFit="1" customWidth="1"/>
  </cols>
  <sheetData>
    <row r="1" spans="1:14" ht="20.25">
      <c r="A1" s="159"/>
      <c r="B1" s="363" t="s">
        <v>1000</v>
      </c>
      <c r="C1" s="160"/>
      <c r="D1" s="160"/>
      <c r="E1" s="362" t="s">
        <v>999</v>
      </c>
      <c r="F1" s="363"/>
      <c r="G1" s="362"/>
      <c r="H1" s="160"/>
      <c r="I1" s="160"/>
      <c r="J1" s="160"/>
      <c r="K1" s="160"/>
      <c r="L1" s="161"/>
      <c r="M1" s="161"/>
      <c r="N1" s="161"/>
    </row>
    <row r="2" spans="1:13" s="120" customFormat="1" ht="12.75">
      <c r="A2" s="117"/>
      <c r="B2" s="118" t="s">
        <v>1001</v>
      </c>
      <c r="C2" s="117"/>
      <c r="D2" s="211" t="s">
        <v>6</v>
      </c>
      <c r="E2" s="117"/>
      <c r="F2" s="245"/>
      <c r="G2" s="15" t="s">
        <v>1006</v>
      </c>
      <c r="H2" s="117"/>
      <c r="I2" s="122"/>
      <c r="J2" s="122"/>
      <c r="K2" s="122"/>
      <c r="L2" s="122"/>
      <c r="M2" s="121"/>
    </row>
    <row r="3" spans="1:15" ht="26.25" thickBot="1">
      <c r="A3" s="162"/>
      <c r="B3" s="163" t="s">
        <v>139</v>
      </c>
      <c r="C3" s="164" t="s">
        <v>140</v>
      </c>
      <c r="D3" s="164" t="s">
        <v>260</v>
      </c>
      <c r="E3" s="164" t="s">
        <v>141</v>
      </c>
      <c r="F3" s="32" t="s">
        <v>4</v>
      </c>
      <c r="G3" s="32" t="s">
        <v>142</v>
      </c>
      <c r="H3" s="32" t="s">
        <v>5</v>
      </c>
      <c r="I3" s="32">
        <v>2009</v>
      </c>
      <c r="J3" s="32">
        <v>2010</v>
      </c>
      <c r="K3" s="32">
        <v>2011</v>
      </c>
      <c r="L3" s="32">
        <v>2012</v>
      </c>
      <c r="M3" s="32">
        <f>L3+1</f>
        <v>2013</v>
      </c>
      <c r="N3" s="8">
        <v>2014</v>
      </c>
      <c r="O3" s="8">
        <v>2015</v>
      </c>
    </row>
    <row r="4" spans="1:15" ht="12.75">
      <c r="A4" s="5">
        <v>1</v>
      </c>
      <c r="B4" s="49" t="s">
        <v>221</v>
      </c>
      <c r="C4" s="40" t="s">
        <v>144</v>
      </c>
      <c r="D4" s="40" t="s">
        <v>279</v>
      </c>
      <c r="E4" s="40" t="s">
        <v>145</v>
      </c>
      <c r="F4" s="41">
        <v>10</v>
      </c>
      <c r="G4" s="190">
        <v>8</v>
      </c>
      <c r="H4" s="40">
        <v>7</v>
      </c>
      <c r="I4" s="192">
        <v>10</v>
      </c>
      <c r="J4" s="192">
        <v>10</v>
      </c>
      <c r="K4" s="192">
        <v>10</v>
      </c>
      <c r="L4" s="192">
        <v>10</v>
      </c>
      <c r="M4" s="192">
        <v>10</v>
      </c>
      <c r="N4" s="192">
        <v>10</v>
      </c>
      <c r="O4" s="218">
        <v>10</v>
      </c>
    </row>
    <row r="5" spans="1:15" ht="12.75">
      <c r="A5" s="29">
        <v>2</v>
      </c>
      <c r="B5" s="47" t="s">
        <v>965</v>
      </c>
      <c r="C5" s="42" t="s">
        <v>159</v>
      </c>
      <c r="D5" s="42" t="s">
        <v>682</v>
      </c>
      <c r="E5" s="42" t="s">
        <v>145</v>
      </c>
      <c r="F5" s="43">
        <v>0.5</v>
      </c>
      <c r="G5" s="168">
        <v>4</v>
      </c>
      <c r="H5" s="42">
        <v>3</v>
      </c>
      <c r="I5" s="184">
        <v>1.5</v>
      </c>
      <c r="J5" s="184">
        <v>2.5</v>
      </c>
      <c r="K5" s="184">
        <v>3.5</v>
      </c>
      <c r="L5" s="184">
        <v>0</v>
      </c>
      <c r="M5" s="184">
        <v>0</v>
      </c>
      <c r="N5" s="177">
        <v>0</v>
      </c>
      <c r="O5" s="217">
        <v>0</v>
      </c>
    </row>
    <row r="6" spans="1:15" ht="12.75">
      <c r="A6" s="70">
        <v>3</v>
      </c>
      <c r="B6" s="175" t="s">
        <v>437</v>
      </c>
      <c r="C6" s="168" t="s">
        <v>153</v>
      </c>
      <c r="D6" s="168" t="s">
        <v>276</v>
      </c>
      <c r="E6" s="168" t="s">
        <v>145</v>
      </c>
      <c r="F6" s="43">
        <v>0.2</v>
      </c>
      <c r="G6" s="168">
        <v>4</v>
      </c>
      <c r="H6" s="168">
        <v>3</v>
      </c>
      <c r="I6" s="177">
        <v>1.2</v>
      </c>
      <c r="J6" s="177">
        <v>2.2</v>
      </c>
      <c r="K6" s="177">
        <v>3.2</v>
      </c>
      <c r="L6" s="177">
        <v>0</v>
      </c>
      <c r="M6" s="177">
        <v>0</v>
      </c>
      <c r="N6" s="177">
        <v>0</v>
      </c>
      <c r="O6" s="217">
        <v>0</v>
      </c>
    </row>
    <row r="7" spans="1:15" ht="12.75">
      <c r="A7" s="29">
        <f aca="true" t="shared" si="0" ref="A7:A14">A6+1</f>
        <v>4</v>
      </c>
      <c r="B7" s="39" t="s">
        <v>110</v>
      </c>
      <c r="C7" s="42" t="s">
        <v>149</v>
      </c>
      <c r="D7" s="42" t="s">
        <v>279</v>
      </c>
      <c r="E7" s="42" t="s">
        <v>145</v>
      </c>
      <c r="F7" s="43">
        <v>1.2</v>
      </c>
      <c r="G7" s="42">
        <v>4</v>
      </c>
      <c r="H7" s="42">
        <v>2</v>
      </c>
      <c r="I7" s="48">
        <f>IF(G7&lt;=4,IF(H7&gt;=1,IF(F7&lt;=9,F7+1,10),0),IF(H7&gt;=1,IF(F7&lt;=8.5,F7+1.5,10),0))</f>
        <v>2.2</v>
      </c>
      <c r="J7" s="48">
        <f>IF(G7&lt;=4,IF(H7&gt;=2,IF(I7&lt;=9,I7+1,10),0),IF(H7&gt;=2,IF(I7&lt;=8.5,I7+1.5,10),0))</f>
        <v>3.2</v>
      </c>
      <c r="K7" s="48">
        <f>IF(G7&lt;=4,IF(H7&gt;=3,IF(J7&lt;=9,J7+1,10),0),IF(H7&gt;=3,IF(J7&lt;=8.5,J7+1.5,10),0))</f>
        <v>0</v>
      </c>
      <c r="L7" s="184">
        <v>0</v>
      </c>
      <c r="M7" s="184">
        <v>0</v>
      </c>
      <c r="N7" s="177">
        <v>0</v>
      </c>
      <c r="O7" s="217">
        <v>0</v>
      </c>
    </row>
    <row r="8" spans="1:15" ht="12.75">
      <c r="A8" s="29">
        <f t="shared" si="0"/>
        <v>5</v>
      </c>
      <c r="B8" s="39" t="s">
        <v>2</v>
      </c>
      <c r="C8" s="42" t="s">
        <v>162</v>
      </c>
      <c r="D8" s="42" t="s">
        <v>323</v>
      </c>
      <c r="E8" s="42" t="s">
        <v>145</v>
      </c>
      <c r="F8" s="43">
        <v>0.5</v>
      </c>
      <c r="G8" s="42">
        <v>3</v>
      </c>
      <c r="H8" s="42">
        <v>2</v>
      </c>
      <c r="I8" s="57">
        <v>1.5</v>
      </c>
      <c r="J8" s="57">
        <v>2.5</v>
      </c>
      <c r="K8" s="57">
        <v>0</v>
      </c>
      <c r="L8" s="57">
        <v>0</v>
      </c>
      <c r="M8" s="57">
        <v>0</v>
      </c>
      <c r="N8" s="177">
        <v>0</v>
      </c>
      <c r="O8" s="217">
        <v>0</v>
      </c>
    </row>
    <row r="9" spans="1:15" ht="12.75">
      <c r="A9" s="29">
        <f t="shared" si="0"/>
        <v>6</v>
      </c>
      <c r="B9" s="39" t="s">
        <v>960</v>
      </c>
      <c r="C9" s="42" t="s">
        <v>153</v>
      </c>
      <c r="D9" s="42" t="s">
        <v>290</v>
      </c>
      <c r="E9" s="42" t="s">
        <v>145</v>
      </c>
      <c r="F9" s="43">
        <v>0.5</v>
      </c>
      <c r="G9" s="168">
        <v>3</v>
      </c>
      <c r="H9" s="42">
        <v>2</v>
      </c>
      <c r="I9" s="57">
        <v>1.5</v>
      </c>
      <c r="J9" s="57">
        <v>2.5</v>
      </c>
      <c r="K9" s="57">
        <v>0</v>
      </c>
      <c r="L9" s="57">
        <v>0</v>
      </c>
      <c r="M9" s="57">
        <v>0</v>
      </c>
      <c r="N9" s="177">
        <v>0</v>
      </c>
      <c r="O9" s="217">
        <v>0</v>
      </c>
    </row>
    <row r="10" spans="1:15" ht="12.75">
      <c r="A10" s="29">
        <f t="shared" si="0"/>
        <v>7</v>
      </c>
      <c r="B10" s="39" t="s">
        <v>984</v>
      </c>
      <c r="C10" s="42" t="s">
        <v>149</v>
      </c>
      <c r="D10" s="42" t="s">
        <v>274</v>
      </c>
      <c r="E10" s="42" t="s">
        <v>145</v>
      </c>
      <c r="F10" s="43">
        <v>0.5</v>
      </c>
      <c r="G10" s="168">
        <v>3</v>
      </c>
      <c r="H10" s="42">
        <v>2</v>
      </c>
      <c r="I10" s="57">
        <v>1.5</v>
      </c>
      <c r="J10" s="57">
        <v>2.5</v>
      </c>
      <c r="K10" s="57">
        <v>0</v>
      </c>
      <c r="L10" s="57">
        <v>0</v>
      </c>
      <c r="M10" s="57">
        <v>0</v>
      </c>
      <c r="N10" s="177">
        <v>0</v>
      </c>
      <c r="O10" s="217">
        <v>0</v>
      </c>
    </row>
    <row r="11" spans="1:15" ht="12.75">
      <c r="A11" s="29">
        <f t="shared" si="0"/>
        <v>8</v>
      </c>
      <c r="B11" s="39" t="s">
        <v>940</v>
      </c>
      <c r="C11" s="42" t="s">
        <v>149</v>
      </c>
      <c r="D11" s="42" t="s">
        <v>263</v>
      </c>
      <c r="E11" s="42" t="s">
        <v>145</v>
      </c>
      <c r="F11" s="43">
        <v>0.1</v>
      </c>
      <c r="G11" s="42">
        <v>3</v>
      </c>
      <c r="H11" s="42">
        <v>2</v>
      </c>
      <c r="I11" s="57">
        <v>1.1</v>
      </c>
      <c r="J11" s="57">
        <v>2.1</v>
      </c>
      <c r="K11" s="57">
        <v>0</v>
      </c>
      <c r="L11" s="57">
        <v>0</v>
      </c>
      <c r="M11" s="57">
        <v>0</v>
      </c>
      <c r="N11" s="177">
        <v>0</v>
      </c>
      <c r="O11" s="217">
        <v>0</v>
      </c>
    </row>
    <row r="12" spans="1:15" ht="12.75">
      <c r="A12" s="29">
        <f t="shared" si="0"/>
        <v>9</v>
      </c>
      <c r="B12" s="39" t="s">
        <v>943</v>
      </c>
      <c r="C12" s="42" t="s">
        <v>944</v>
      </c>
      <c r="D12" s="42" t="s">
        <v>277</v>
      </c>
      <c r="E12" s="42" t="s">
        <v>145</v>
      </c>
      <c r="F12" s="43">
        <v>0.1</v>
      </c>
      <c r="G12" s="42">
        <v>3</v>
      </c>
      <c r="H12" s="42">
        <v>2</v>
      </c>
      <c r="I12" s="57">
        <v>1.1</v>
      </c>
      <c r="J12" s="57">
        <v>2.1</v>
      </c>
      <c r="K12" s="57">
        <v>0</v>
      </c>
      <c r="L12" s="57">
        <v>0</v>
      </c>
      <c r="M12" s="57">
        <v>0</v>
      </c>
      <c r="N12" s="177">
        <v>0</v>
      </c>
      <c r="O12" s="217">
        <v>0</v>
      </c>
    </row>
    <row r="13" spans="1:15" ht="12.75">
      <c r="A13" s="70">
        <f t="shared" si="0"/>
        <v>10</v>
      </c>
      <c r="B13" s="175" t="s">
        <v>465</v>
      </c>
      <c r="C13" s="168" t="s">
        <v>146</v>
      </c>
      <c r="D13" s="168" t="s">
        <v>290</v>
      </c>
      <c r="E13" s="168" t="s">
        <v>145</v>
      </c>
      <c r="F13" s="43">
        <v>0.1</v>
      </c>
      <c r="G13" s="168">
        <v>3</v>
      </c>
      <c r="H13" s="168">
        <v>2</v>
      </c>
      <c r="I13" s="177">
        <v>1.1</v>
      </c>
      <c r="J13" s="177">
        <v>2.1</v>
      </c>
      <c r="K13" s="177">
        <v>0</v>
      </c>
      <c r="L13" s="177">
        <v>0</v>
      </c>
      <c r="M13" s="177">
        <v>0</v>
      </c>
      <c r="N13" s="177">
        <v>0</v>
      </c>
      <c r="O13" s="217">
        <v>0</v>
      </c>
    </row>
    <row r="14" spans="1:15" ht="12.75">
      <c r="A14" s="70">
        <f t="shared" si="0"/>
        <v>11</v>
      </c>
      <c r="B14" s="175" t="s">
        <v>466</v>
      </c>
      <c r="C14" s="168" t="s">
        <v>147</v>
      </c>
      <c r="D14" s="168" t="s">
        <v>277</v>
      </c>
      <c r="E14" s="168" t="s">
        <v>145</v>
      </c>
      <c r="F14" s="43">
        <v>0.1</v>
      </c>
      <c r="G14" s="168">
        <v>3</v>
      </c>
      <c r="H14" s="168">
        <v>2</v>
      </c>
      <c r="I14" s="177">
        <v>1.1</v>
      </c>
      <c r="J14" s="177">
        <v>2.1</v>
      </c>
      <c r="K14" s="177">
        <v>0</v>
      </c>
      <c r="L14" s="177">
        <v>0</v>
      </c>
      <c r="M14" s="177">
        <v>0</v>
      </c>
      <c r="N14" s="177">
        <v>0</v>
      </c>
      <c r="O14" s="217">
        <v>0</v>
      </c>
    </row>
    <row r="15" spans="1:13" ht="12.75">
      <c r="A15" s="29">
        <v>12</v>
      </c>
      <c r="B15" s="39" t="s">
        <v>98</v>
      </c>
      <c r="C15" s="42" t="s">
        <v>149</v>
      </c>
      <c r="D15" s="42" t="s">
        <v>289</v>
      </c>
      <c r="E15" s="42" t="s">
        <v>145</v>
      </c>
      <c r="F15" s="111">
        <v>1.4</v>
      </c>
      <c r="G15" s="168">
        <v>3</v>
      </c>
      <c r="H15" s="42">
        <v>1</v>
      </c>
      <c r="I15" s="57">
        <f>IF(G15&lt;=4,IF(H15&gt;=1,IF(F15&lt;=9,F15+1,10),0),IF(H15&gt;=1,IF(F15&lt;=8.5,F15+1.5,10),0))</f>
        <v>2.4</v>
      </c>
      <c r="J15" s="57">
        <f>IF(G24&lt;=4,IF(H24&gt;=2,IF(I24&lt;=9,I24+1,10),0),IF(H24&gt;=2,IF(I24&lt;=8.5,I24+1.5,10),0))</f>
        <v>0</v>
      </c>
      <c r="K15" s="57">
        <f>IF(G24&lt;=4,IF(H24&gt;=3,IF(J24&lt;=9,J24+1,10),0),IF(H24&gt;=3,IF(J24&lt;=8.5,J24+1.5,10),0))</f>
        <v>0</v>
      </c>
      <c r="L15" s="57">
        <f>IF(G24&lt;=4,IF(H24&gt;=4,IF(K24&lt;=9,K24+1,10),0),IF(H24&gt;=4,IF(K24&lt;=8.5,K24+1.5,10),0))</f>
        <v>0</v>
      </c>
      <c r="M15" s="60">
        <f>IF(G24&lt;=4,IF(H24&gt;=5,IF(L24&lt;=9,L24+1,10),0),IF(H24&gt;=5,IF(L24&lt;=8.5,L24+1.5,10),0))</f>
        <v>0</v>
      </c>
    </row>
    <row r="16" spans="1:15" ht="12.75">
      <c r="A16" s="29">
        <v>13</v>
      </c>
      <c r="B16" s="39" t="s">
        <v>803</v>
      </c>
      <c r="C16" s="42" t="s">
        <v>150</v>
      </c>
      <c r="D16" s="42" t="s">
        <v>323</v>
      </c>
      <c r="E16" s="42" t="s">
        <v>145</v>
      </c>
      <c r="F16" s="43">
        <v>5</v>
      </c>
      <c r="G16" s="42">
        <v>2</v>
      </c>
      <c r="H16" s="42">
        <v>1</v>
      </c>
      <c r="I16" s="57">
        <v>6</v>
      </c>
      <c r="J16" s="57">
        <v>0</v>
      </c>
      <c r="K16" s="57">
        <v>0</v>
      </c>
      <c r="L16" s="57">
        <v>0</v>
      </c>
      <c r="M16" s="57">
        <v>0</v>
      </c>
      <c r="N16" s="177">
        <v>0</v>
      </c>
      <c r="O16" s="217">
        <v>0</v>
      </c>
    </row>
    <row r="17" spans="1:15" ht="13.5" customHeight="1">
      <c r="A17" s="29">
        <v>14</v>
      </c>
      <c r="B17" s="47" t="s">
        <v>311</v>
      </c>
      <c r="C17" s="42" t="s">
        <v>157</v>
      </c>
      <c r="D17" s="42" t="s">
        <v>279</v>
      </c>
      <c r="E17" s="42" t="s">
        <v>145</v>
      </c>
      <c r="F17" s="43">
        <v>2.5</v>
      </c>
      <c r="G17" s="56">
        <v>4</v>
      </c>
      <c r="H17" s="56">
        <v>1</v>
      </c>
      <c r="I17" s="48">
        <f>IF(G17&lt;=4,IF(H17&gt;=1,IF(F17&lt;=9,F17+1,10),0),IF(H17&gt;=1,IF(F17&lt;=8.5,F17+1.5,10),0))</f>
        <v>3.5</v>
      </c>
      <c r="J17" s="48">
        <f>IF(G17&lt;=4,IF(H17&gt;=2,IF(I17&lt;=9,I17+1,10),0),IF(H17&gt;=2,IF(I17&lt;=8.5,I17+1.5,10),0))</f>
        <v>0</v>
      </c>
      <c r="K17" s="48">
        <v>0</v>
      </c>
      <c r="L17" s="184">
        <v>0</v>
      </c>
      <c r="M17" s="184">
        <v>0</v>
      </c>
      <c r="N17" s="177">
        <v>0</v>
      </c>
      <c r="O17" s="217">
        <v>0</v>
      </c>
    </row>
    <row r="18" spans="1:15" ht="13.5" customHeight="1">
      <c r="A18" s="29">
        <v>15</v>
      </c>
      <c r="B18" s="187" t="s">
        <v>524</v>
      </c>
      <c r="C18" s="188" t="s">
        <v>147</v>
      </c>
      <c r="D18" s="219" t="s">
        <v>279</v>
      </c>
      <c r="E18" s="42" t="s">
        <v>145</v>
      </c>
      <c r="F18" s="43">
        <v>2</v>
      </c>
      <c r="G18" s="168">
        <v>3</v>
      </c>
      <c r="H18" s="42">
        <v>1</v>
      </c>
      <c r="I18" s="177">
        <f>IF(G18&lt;=4,IF(H18&gt;=1,IF(F18&lt;=9,F18+1,10),0),IF(H18&gt;=1,IF(F18&lt;=8.5,F18+1.5,10),0))</f>
        <v>3</v>
      </c>
      <c r="J18" s="177">
        <f>IF(G18&lt;=4,IF(H18&gt;=2,IF(I18&lt;=9,I18+1,10),0),IF(H18&gt;=2,IF(I18&lt;=8.5,I18+1.5,10),0))</f>
        <v>0</v>
      </c>
      <c r="K18" s="177">
        <v>0</v>
      </c>
      <c r="L18" s="177">
        <v>0</v>
      </c>
      <c r="M18" s="177">
        <v>0</v>
      </c>
      <c r="N18" s="177">
        <v>0</v>
      </c>
      <c r="O18" s="217">
        <v>0</v>
      </c>
    </row>
    <row r="19" spans="1:15" ht="13.5" customHeight="1">
      <c r="A19" s="29">
        <f aca="true" t="shared" si="1" ref="A19:A37">A18+1</f>
        <v>16</v>
      </c>
      <c r="B19" s="47" t="s">
        <v>85</v>
      </c>
      <c r="C19" s="42" t="s">
        <v>153</v>
      </c>
      <c r="D19" s="42" t="s">
        <v>284</v>
      </c>
      <c r="E19" s="42" t="s">
        <v>145</v>
      </c>
      <c r="F19" s="43">
        <v>1.5</v>
      </c>
      <c r="G19" s="42">
        <v>3</v>
      </c>
      <c r="H19" s="42">
        <v>1</v>
      </c>
      <c r="I19" s="57">
        <f>IF(G19&lt;=4,IF(H19&gt;=1,IF(F19&lt;=9,F19+1,10),0),IF(H19&gt;=1,IF(F19&lt;=8.5,F19+1.5,10),0))</f>
        <v>2.5</v>
      </c>
      <c r="J19" s="57">
        <f>IF(G19&lt;=4,IF(H19&gt;=2,IF(I19&lt;=9,I19+1,10),0),IF(H19&gt;=2,IF(I19&lt;=8.5,I19+1.5,10),0))</f>
        <v>0</v>
      </c>
      <c r="K19" s="57">
        <v>0</v>
      </c>
      <c r="L19" s="57">
        <v>0</v>
      </c>
      <c r="M19" s="57">
        <v>0</v>
      </c>
      <c r="N19" s="177">
        <v>0</v>
      </c>
      <c r="O19" s="217">
        <v>0</v>
      </c>
    </row>
    <row r="20" spans="1:15" ht="13.5" customHeight="1">
      <c r="A20" s="29">
        <f t="shared" si="1"/>
        <v>17</v>
      </c>
      <c r="B20" s="39" t="s">
        <v>864</v>
      </c>
      <c r="C20" s="42" t="s">
        <v>146</v>
      </c>
      <c r="D20" s="42" t="s">
        <v>268</v>
      </c>
      <c r="E20" s="42" t="s">
        <v>145</v>
      </c>
      <c r="F20" s="43">
        <v>0.5</v>
      </c>
      <c r="G20" s="42">
        <v>2</v>
      </c>
      <c r="H20" s="42">
        <v>1</v>
      </c>
      <c r="I20" s="57">
        <v>1.5</v>
      </c>
      <c r="J20" s="57">
        <v>0</v>
      </c>
      <c r="K20" s="57">
        <v>0</v>
      </c>
      <c r="L20" s="57">
        <v>0</v>
      </c>
      <c r="M20" s="57">
        <v>0</v>
      </c>
      <c r="N20" s="177">
        <v>0</v>
      </c>
      <c r="O20" s="217">
        <v>0</v>
      </c>
    </row>
    <row r="21" spans="1:15" ht="13.5" customHeight="1">
      <c r="A21" s="29">
        <f t="shared" si="1"/>
        <v>18</v>
      </c>
      <c r="B21" s="39" t="s">
        <v>1</v>
      </c>
      <c r="C21" s="42" t="s">
        <v>153</v>
      </c>
      <c r="D21" s="42" t="s">
        <v>266</v>
      </c>
      <c r="E21" s="42" t="s">
        <v>145</v>
      </c>
      <c r="F21" s="43">
        <v>0.5</v>
      </c>
      <c r="G21" s="42">
        <v>2</v>
      </c>
      <c r="H21" s="42">
        <v>1</v>
      </c>
      <c r="I21" s="57">
        <v>1.5</v>
      </c>
      <c r="J21" s="57">
        <v>0</v>
      </c>
      <c r="K21" s="57">
        <v>0</v>
      </c>
      <c r="L21" s="57">
        <v>0</v>
      </c>
      <c r="M21" s="57">
        <v>0</v>
      </c>
      <c r="N21" s="177">
        <v>0</v>
      </c>
      <c r="O21" s="217">
        <v>0</v>
      </c>
    </row>
    <row r="22" spans="1:15" ht="13.5" customHeight="1">
      <c r="A22" s="29">
        <f t="shared" si="1"/>
        <v>19</v>
      </c>
      <c r="B22" s="39" t="s">
        <v>881</v>
      </c>
      <c r="C22" s="42" t="s">
        <v>162</v>
      </c>
      <c r="D22" s="42" t="s">
        <v>274</v>
      </c>
      <c r="E22" s="42" t="s">
        <v>145</v>
      </c>
      <c r="F22" s="43">
        <v>0.3</v>
      </c>
      <c r="G22" s="42">
        <v>2</v>
      </c>
      <c r="H22" s="42">
        <v>1</v>
      </c>
      <c r="I22" s="57">
        <v>1.3</v>
      </c>
      <c r="J22" s="57">
        <v>0</v>
      </c>
      <c r="K22" s="57">
        <v>0</v>
      </c>
      <c r="L22" s="57">
        <v>0</v>
      </c>
      <c r="M22" s="57">
        <v>0</v>
      </c>
      <c r="N22" s="177">
        <v>0</v>
      </c>
      <c r="O22" s="217">
        <v>0</v>
      </c>
    </row>
    <row r="23" spans="1:15" ht="13.5" customHeight="1">
      <c r="A23" s="29">
        <f t="shared" si="1"/>
        <v>20</v>
      </c>
      <c r="B23" s="39" t="s">
        <v>793</v>
      </c>
      <c r="C23" s="42" t="s">
        <v>146</v>
      </c>
      <c r="D23" s="42" t="s">
        <v>277</v>
      </c>
      <c r="E23" s="42" t="s">
        <v>145</v>
      </c>
      <c r="F23" s="43">
        <v>7.5</v>
      </c>
      <c r="G23" s="42">
        <v>1</v>
      </c>
      <c r="H23" s="42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177">
        <v>0</v>
      </c>
      <c r="O23" s="217">
        <v>0</v>
      </c>
    </row>
    <row r="24" spans="1:15" ht="13.5" customHeight="1">
      <c r="A24" s="29">
        <f t="shared" si="1"/>
        <v>21</v>
      </c>
      <c r="B24" s="187" t="s">
        <v>205</v>
      </c>
      <c r="C24" s="168" t="s">
        <v>154</v>
      </c>
      <c r="D24" s="168" t="s">
        <v>266</v>
      </c>
      <c r="E24" s="42" t="s">
        <v>145</v>
      </c>
      <c r="F24" s="43">
        <v>6</v>
      </c>
      <c r="G24" s="42">
        <v>3</v>
      </c>
      <c r="H24" s="42">
        <v>0</v>
      </c>
      <c r="I24" s="48">
        <f>IF(G24&lt;=4,IF(H24&gt;=1,IF(F24&lt;=9,F24+1,10),0),IF(H24&gt;=1,IF(F24&lt;=8.5,F24+1.5,10),0))</f>
        <v>0</v>
      </c>
      <c r="J24" s="48">
        <f>IF(G24&lt;=4,IF(H24&gt;=2,IF(I24&lt;=9,I24+1,10),0),IF(H24&gt;=2,IF(I24&lt;=8.5,I24+1.5,10),0))</f>
        <v>0</v>
      </c>
      <c r="K24" s="48">
        <v>0</v>
      </c>
      <c r="L24" s="184">
        <v>0</v>
      </c>
      <c r="M24" s="184">
        <v>0</v>
      </c>
      <c r="N24" s="177">
        <v>0</v>
      </c>
      <c r="O24" s="217">
        <v>0</v>
      </c>
    </row>
    <row r="25" spans="1:15" ht="13.5" customHeight="1">
      <c r="A25" s="29">
        <f t="shared" si="1"/>
        <v>22</v>
      </c>
      <c r="B25" s="47" t="s">
        <v>239</v>
      </c>
      <c r="C25" s="42" t="s">
        <v>149</v>
      </c>
      <c r="D25" s="42" t="s">
        <v>281</v>
      </c>
      <c r="E25" s="42" t="s">
        <v>145</v>
      </c>
      <c r="F25" s="43">
        <v>3.4</v>
      </c>
      <c r="G25" s="42">
        <v>4</v>
      </c>
      <c r="H25" s="42">
        <v>0</v>
      </c>
      <c r="I25" s="57">
        <f>IF(G25&lt;=4,IF(H25&gt;=1,IF(F25&lt;=9,F25+1,10),0),IF(H25&gt;=1,IF(F25&lt;=8.5,F25+1.5,10),0))</f>
        <v>0</v>
      </c>
      <c r="J25" s="57">
        <f>IF(G25&lt;=4,IF(H25&gt;=2,IF(I25&lt;=9,I25+1,10),0),IF(H25&gt;=2,IF(I25&lt;=8.5,I25+1.5,10),0))</f>
        <v>0</v>
      </c>
      <c r="K25" s="57">
        <v>0</v>
      </c>
      <c r="L25" s="57">
        <v>0</v>
      </c>
      <c r="M25" s="57">
        <v>0</v>
      </c>
      <c r="N25" s="177">
        <v>0</v>
      </c>
      <c r="O25" s="217">
        <v>0</v>
      </c>
    </row>
    <row r="26" spans="1:15" ht="13.5" customHeight="1">
      <c r="A26" s="29">
        <f t="shared" si="1"/>
        <v>23</v>
      </c>
      <c r="B26" s="47" t="s">
        <v>60</v>
      </c>
      <c r="C26" s="42" t="s">
        <v>154</v>
      </c>
      <c r="D26" s="42" t="s">
        <v>268</v>
      </c>
      <c r="E26" s="42" t="s">
        <v>145</v>
      </c>
      <c r="F26" s="43">
        <v>3.1</v>
      </c>
      <c r="G26" s="42">
        <v>4</v>
      </c>
      <c r="H26" s="42">
        <v>0</v>
      </c>
      <c r="I26" s="57">
        <f>IF(G26&lt;=4,IF(H26&gt;=1,IF(F26&lt;=9,F26+1,10),0),IF(H26&gt;=1,IF(F26&lt;=8.5,F26+1.5,10),0))</f>
        <v>0</v>
      </c>
      <c r="J26" s="57">
        <f>IF(G26&lt;=4,IF(H26&gt;=2,IF(I26&lt;=9,I26+1,10),0),IF(H26&gt;=2,IF(I26&lt;=8.5,I26+1.5,10),0))</f>
        <v>0</v>
      </c>
      <c r="K26" s="57">
        <v>0</v>
      </c>
      <c r="L26" s="57">
        <v>0</v>
      </c>
      <c r="M26" s="57">
        <v>0</v>
      </c>
      <c r="N26" s="177">
        <v>0</v>
      </c>
      <c r="O26" s="217">
        <v>0</v>
      </c>
    </row>
    <row r="27" spans="1:15" ht="13.5" customHeight="1">
      <c r="A27" s="29">
        <f t="shared" si="1"/>
        <v>24</v>
      </c>
      <c r="B27" s="39" t="s">
        <v>333</v>
      </c>
      <c r="C27" s="42" t="s">
        <v>185</v>
      </c>
      <c r="D27" s="42" t="s">
        <v>270</v>
      </c>
      <c r="E27" s="42" t="s">
        <v>145</v>
      </c>
      <c r="F27" s="43">
        <v>2.3</v>
      </c>
      <c r="G27" s="42">
        <v>3</v>
      </c>
      <c r="H27" s="42">
        <v>0</v>
      </c>
      <c r="I27" s="57">
        <f>IF(G27&lt;=4,IF(H27&gt;=1,IF(F27&lt;=9,F27+1,10),0),IF(H27&gt;=1,IF(F27&lt;=8.5,F27+1.5,10),0))</f>
        <v>0</v>
      </c>
      <c r="J27" s="57">
        <f>IF(G27&lt;=4,IF(H27&gt;=2,IF(I27&lt;=9,I27+1,10),0),IF(H27&gt;=2,IF(I27&lt;=8.5,I27+1.5,10),0))</f>
        <v>0</v>
      </c>
      <c r="K27" s="57">
        <v>0</v>
      </c>
      <c r="L27" s="57">
        <v>0</v>
      </c>
      <c r="M27" s="57">
        <v>0</v>
      </c>
      <c r="N27" s="177">
        <v>0</v>
      </c>
      <c r="O27" s="217">
        <v>0</v>
      </c>
    </row>
    <row r="28" spans="1:15" ht="13.5" customHeight="1">
      <c r="A28" s="29">
        <f t="shared" si="1"/>
        <v>25</v>
      </c>
      <c r="B28" s="47" t="s">
        <v>873</v>
      </c>
      <c r="C28" s="42" t="s">
        <v>159</v>
      </c>
      <c r="D28" s="42" t="s">
        <v>292</v>
      </c>
      <c r="E28" s="42" t="s">
        <v>145</v>
      </c>
      <c r="F28" s="43">
        <v>0.5</v>
      </c>
      <c r="G28" s="168">
        <v>1</v>
      </c>
      <c r="H28" s="42">
        <v>0</v>
      </c>
      <c r="I28" s="184">
        <v>0</v>
      </c>
      <c r="J28" s="184">
        <v>0</v>
      </c>
      <c r="K28" s="184">
        <v>0</v>
      </c>
      <c r="L28" s="184">
        <v>0</v>
      </c>
      <c r="M28" s="343">
        <v>0</v>
      </c>
      <c r="N28" s="177">
        <v>0</v>
      </c>
      <c r="O28" s="217">
        <v>0</v>
      </c>
    </row>
    <row r="29" spans="1:15" ht="13.5" customHeight="1">
      <c r="A29" s="29">
        <f t="shared" si="1"/>
        <v>26</v>
      </c>
      <c r="B29" s="39" t="s">
        <v>12</v>
      </c>
      <c r="C29" s="42" t="s">
        <v>158</v>
      </c>
      <c r="D29" s="42" t="s">
        <v>323</v>
      </c>
      <c r="E29" s="42" t="s">
        <v>145</v>
      </c>
      <c r="F29" s="43">
        <v>0.5</v>
      </c>
      <c r="G29" s="42">
        <v>1</v>
      </c>
      <c r="H29" s="42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177">
        <v>0</v>
      </c>
      <c r="O29" s="217">
        <v>0</v>
      </c>
    </row>
    <row r="30" spans="1:15" ht="13.5" customHeight="1">
      <c r="A30" s="29">
        <v>27</v>
      </c>
      <c r="B30" s="39" t="s">
        <v>933</v>
      </c>
      <c r="C30" s="42" t="s">
        <v>146</v>
      </c>
      <c r="D30" s="42" t="s">
        <v>276</v>
      </c>
      <c r="E30" s="42" t="s">
        <v>145</v>
      </c>
      <c r="F30" s="43">
        <v>0.1</v>
      </c>
      <c r="G30" s="42">
        <v>1</v>
      </c>
      <c r="H30" s="42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177">
        <v>0</v>
      </c>
      <c r="O30" s="217">
        <v>0</v>
      </c>
    </row>
    <row r="31" spans="1:15" ht="13.5" customHeight="1">
      <c r="A31" s="29">
        <f t="shared" si="1"/>
        <v>28</v>
      </c>
      <c r="B31" s="39" t="s">
        <v>938</v>
      </c>
      <c r="C31" s="42" t="s">
        <v>156</v>
      </c>
      <c r="D31" s="42" t="s">
        <v>266</v>
      </c>
      <c r="E31" s="42" t="s">
        <v>145</v>
      </c>
      <c r="F31" s="43">
        <v>0.1</v>
      </c>
      <c r="G31" s="42">
        <v>1</v>
      </c>
      <c r="H31" s="42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177">
        <v>0</v>
      </c>
      <c r="O31" s="217">
        <v>0</v>
      </c>
    </row>
    <row r="32" spans="1:15" ht="13.5" customHeight="1">
      <c r="A32" s="29">
        <f t="shared" si="1"/>
        <v>29</v>
      </c>
      <c r="B32" s="39" t="s">
        <v>941</v>
      </c>
      <c r="C32" s="42" t="s">
        <v>144</v>
      </c>
      <c r="D32" s="42" t="s">
        <v>276</v>
      </c>
      <c r="E32" s="42" t="s">
        <v>145</v>
      </c>
      <c r="F32" s="43">
        <v>0.1</v>
      </c>
      <c r="G32" s="42">
        <v>1</v>
      </c>
      <c r="H32" s="42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177">
        <v>0</v>
      </c>
      <c r="O32" s="217">
        <v>0</v>
      </c>
    </row>
    <row r="33" spans="1:15" ht="13.5" customHeight="1" thickBot="1">
      <c r="A33" s="89">
        <f t="shared" si="1"/>
        <v>30</v>
      </c>
      <c r="B33" s="90" t="s">
        <v>948</v>
      </c>
      <c r="C33" s="91" t="s">
        <v>945</v>
      </c>
      <c r="D33" s="91" t="s">
        <v>270</v>
      </c>
      <c r="E33" s="91" t="s">
        <v>145</v>
      </c>
      <c r="F33" s="43">
        <v>0.1</v>
      </c>
      <c r="G33" s="91">
        <v>1</v>
      </c>
      <c r="H33" s="91">
        <v>0</v>
      </c>
      <c r="I33" s="365">
        <v>0</v>
      </c>
      <c r="J33" s="365">
        <v>0</v>
      </c>
      <c r="K33" s="365">
        <v>0</v>
      </c>
      <c r="L33" s="365">
        <v>0</v>
      </c>
      <c r="M33" s="365">
        <v>0</v>
      </c>
      <c r="N33" s="298">
        <v>0</v>
      </c>
      <c r="O33" s="299">
        <v>0</v>
      </c>
    </row>
    <row r="34" spans="1:15" ht="13.5" customHeight="1">
      <c r="A34" s="281">
        <f t="shared" si="1"/>
        <v>31</v>
      </c>
      <c r="B34" s="282" t="s">
        <v>710</v>
      </c>
      <c r="C34" s="283" t="s">
        <v>153</v>
      </c>
      <c r="D34" s="283" t="s">
        <v>651</v>
      </c>
      <c r="E34" s="283" t="s">
        <v>657</v>
      </c>
      <c r="F34" s="335">
        <v>0.4</v>
      </c>
      <c r="G34" s="284"/>
      <c r="H34" s="283" t="s">
        <v>1008</v>
      </c>
      <c r="I34" s="273"/>
      <c r="J34" s="273"/>
      <c r="K34" s="273"/>
      <c r="L34" s="273"/>
      <c r="M34" s="389"/>
      <c r="N34" s="439"/>
      <c r="O34" s="440"/>
    </row>
    <row r="35" spans="1:15" ht="13.5" customHeight="1">
      <c r="A35" s="275">
        <f t="shared" si="1"/>
        <v>32</v>
      </c>
      <c r="B35" s="276" t="s">
        <v>712</v>
      </c>
      <c r="C35" s="277" t="s">
        <v>156</v>
      </c>
      <c r="D35" s="277" t="s">
        <v>665</v>
      </c>
      <c r="E35" s="277" t="s">
        <v>657</v>
      </c>
      <c r="F35" s="333">
        <v>0.2</v>
      </c>
      <c r="G35" s="278"/>
      <c r="H35" s="277" t="s">
        <v>1008</v>
      </c>
      <c r="I35" s="279"/>
      <c r="J35" s="279"/>
      <c r="K35" s="279"/>
      <c r="L35" s="279"/>
      <c r="M35" s="390"/>
      <c r="N35" s="391"/>
      <c r="O35" s="441"/>
    </row>
    <row r="36" spans="1:15" ht="13.5" customHeight="1">
      <c r="A36" s="275">
        <f t="shared" si="1"/>
        <v>33</v>
      </c>
      <c r="B36" s="276" t="s">
        <v>713</v>
      </c>
      <c r="C36" s="277" t="s">
        <v>162</v>
      </c>
      <c r="D36" s="277" t="s">
        <v>292</v>
      </c>
      <c r="E36" s="277" t="s">
        <v>657</v>
      </c>
      <c r="F36" s="333">
        <v>0.1</v>
      </c>
      <c r="G36" s="278"/>
      <c r="H36" s="277" t="s">
        <v>1008</v>
      </c>
      <c r="I36" s="279"/>
      <c r="J36" s="279"/>
      <c r="K36" s="279"/>
      <c r="L36" s="279"/>
      <c r="M36" s="390"/>
      <c r="N36" s="391"/>
      <c r="O36" s="441"/>
    </row>
    <row r="37" spans="1:15" ht="13.5" customHeight="1">
      <c r="A37" s="275">
        <f t="shared" si="1"/>
        <v>34</v>
      </c>
      <c r="B37" s="276" t="s">
        <v>714</v>
      </c>
      <c r="C37" s="277" t="s">
        <v>157</v>
      </c>
      <c r="D37" s="277" t="s">
        <v>655</v>
      </c>
      <c r="E37" s="277" t="s">
        <v>657</v>
      </c>
      <c r="F37" s="333">
        <v>0.1</v>
      </c>
      <c r="G37" s="278"/>
      <c r="H37" s="277" t="s">
        <v>1008</v>
      </c>
      <c r="I37" s="279"/>
      <c r="J37" s="279"/>
      <c r="K37" s="279"/>
      <c r="L37" s="279"/>
      <c r="M37" s="390"/>
      <c r="N37" s="391"/>
      <c r="O37" s="441"/>
    </row>
    <row r="38" spans="1:15" ht="13.5" customHeight="1">
      <c r="A38" s="320">
        <v>35</v>
      </c>
      <c r="B38" s="416" t="s">
        <v>1025</v>
      </c>
      <c r="C38" s="138" t="s">
        <v>146</v>
      </c>
      <c r="D38" s="138" t="s">
        <v>279</v>
      </c>
      <c r="E38" s="138" t="s">
        <v>61</v>
      </c>
      <c r="F38" s="305">
        <v>10</v>
      </c>
      <c r="G38" s="419"/>
      <c r="H38" s="419"/>
      <c r="I38" s="419"/>
      <c r="J38" s="419"/>
      <c r="K38" s="419"/>
      <c r="L38" s="419"/>
      <c r="M38" s="419"/>
      <c r="N38" s="419"/>
      <c r="O38" s="420"/>
    </row>
    <row r="39" spans="1:15" ht="13.5" customHeight="1">
      <c r="A39" s="320">
        <v>36</v>
      </c>
      <c r="B39" s="416" t="s">
        <v>223</v>
      </c>
      <c r="C39" s="138" t="s">
        <v>156</v>
      </c>
      <c r="D39" s="138" t="s">
        <v>682</v>
      </c>
      <c r="E39" s="138" t="s">
        <v>61</v>
      </c>
      <c r="F39" s="305">
        <v>5</v>
      </c>
      <c r="G39" s="419"/>
      <c r="H39" s="419"/>
      <c r="I39" s="419"/>
      <c r="J39" s="419"/>
      <c r="K39" s="419"/>
      <c r="L39" s="419"/>
      <c r="M39" s="419"/>
      <c r="N39" s="419"/>
      <c r="O39" s="420"/>
    </row>
    <row r="40" spans="1:15" ht="13.5" customHeight="1">
      <c r="A40" s="320">
        <v>37</v>
      </c>
      <c r="B40" s="416" t="s">
        <v>1329</v>
      </c>
      <c r="C40" s="138" t="s">
        <v>156</v>
      </c>
      <c r="D40" s="138" t="s">
        <v>279</v>
      </c>
      <c r="E40" s="138" t="s">
        <v>61</v>
      </c>
      <c r="F40" s="305">
        <v>1</v>
      </c>
      <c r="G40" s="419"/>
      <c r="H40" s="419"/>
      <c r="I40" s="419"/>
      <c r="J40" s="419"/>
      <c r="K40" s="419"/>
      <c r="L40" s="419"/>
      <c r="M40" s="419"/>
      <c r="N40" s="419"/>
      <c r="O40" s="420"/>
    </row>
    <row r="41" spans="1:15" ht="13.5" customHeight="1">
      <c r="A41" s="320">
        <f>A40+1</f>
        <v>38</v>
      </c>
      <c r="B41" s="416" t="s">
        <v>1330</v>
      </c>
      <c r="C41" s="138" t="s">
        <v>155</v>
      </c>
      <c r="D41" s="138" t="s">
        <v>681</v>
      </c>
      <c r="E41" s="138" t="s">
        <v>61</v>
      </c>
      <c r="F41" s="305">
        <v>1</v>
      </c>
      <c r="G41" s="419"/>
      <c r="H41" s="419"/>
      <c r="I41" s="419"/>
      <c r="J41" s="419"/>
      <c r="K41" s="419"/>
      <c r="L41" s="419"/>
      <c r="M41" s="419"/>
      <c r="N41" s="419"/>
      <c r="O41" s="420"/>
    </row>
    <row r="42" spans="1:15" ht="13.5" customHeight="1">
      <c r="A42" s="320">
        <f>A41+1</f>
        <v>39</v>
      </c>
      <c r="B42" s="416" t="s">
        <v>1345</v>
      </c>
      <c r="C42" s="138" t="s">
        <v>153</v>
      </c>
      <c r="D42" s="138" t="s">
        <v>19</v>
      </c>
      <c r="E42" s="138" t="s">
        <v>61</v>
      </c>
      <c r="F42" s="305">
        <v>1</v>
      </c>
      <c r="G42" s="419"/>
      <c r="H42" s="419"/>
      <c r="I42" s="419"/>
      <c r="J42" s="419"/>
      <c r="K42" s="419"/>
      <c r="L42" s="419"/>
      <c r="M42" s="419"/>
      <c r="N42" s="419"/>
      <c r="O42" s="420"/>
    </row>
    <row r="43" spans="1:15" ht="13.5" customHeight="1">
      <c r="A43" s="320">
        <f>A42+1</f>
        <v>40</v>
      </c>
      <c r="B43" s="416" t="s">
        <v>1376</v>
      </c>
      <c r="C43" s="138" t="s">
        <v>169</v>
      </c>
      <c r="D43" s="138" t="s">
        <v>269</v>
      </c>
      <c r="E43" s="138" t="s">
        <v>61</v>
      </c>
      <c r="F43" s="305">
        <v>0.5</v>
      </c>
      <c r="G43" s="419"/>
      <c r="H43" s="419"/>
      <c r="I43" s="419"/>
      <c r="J43" s="419"/>
      <c r="K43" s="419"/>
      <c r="L43" s="419"/>
      <c r="M43" s="419"/>
      <c r="N43" s="419"/>
      <c r="O43" s="420"/>
    </row>
    <row r="44" spans="1:15" ht="13.5" customHeight="1">
      <c r="A44" s="320">
        <v>41</v>
      </c>
      <c r="B44" s="416" t="s">
        <v>1631</v>
      </c>
      <c r="C44" s="138" t="s">
        <v>154</v>
      </c>
      <c r="D44" s="138" t="s">
        <v>279</v>
      </c>
      <c r="E44" s="138" t="s">
        <v>61</v>
      </c>
      <c r="F44" s="305">
        <v>0.5</v>
      </c>
      <c r="G44" s="419"/>
      <c r="H44" s="419"/>
      <c r="I44" s="419"/>
      <c r="J44" s="419"/>
      <c r="K44" s="419"/>
      <c r="L44" s="419"/>
      <c r="M44" s="419"/>
      <c r="N44" s="419"/>
      <c r="O44" s="420"/>
    </row>
    <row r="45" spans="1:15" ht="13.5" customHeight="1">
      <c r="A45" s="320">
        <v>42</v>
      </c>
      <c r="B45" s="416" t="s">
        <v>911</v>
      </c>
      <c r="C45" s="138" t="s">
        <v>157</v>
      </c>
      <c r="D45" s="138" t="s">
        <v>662</v>
      </c>
      <c r="E45" s="138" t="s">
        <v>61</v>
      </c>
      <c r="F45" s="305">
        <v>0.5</v>
      </c>
      <c r="G45" s="419"/>
      <c r="H45" s="419"/>
      <c r="I45" s="419"/>
      <c r="J45" s="419"/>
      <c r="K45" s="419"/>
      <c r="L45" s="419"/>
      <c r="M45" s="419"/>
      <c r="N45" s="419"/>
      <c r="O45" s="420"/>
    </row>
    <row r="46" spans="1:13" s="15" customFormat="1" ht="13.5" customHeight="1">
      <c r="A46" s="341">
        <v>43</v>
      </c>
      <c r="B46" s="329" t="s">
        <v>1635</v>
      </c>
      <c r="C46" s="330" t="s">
        <v>165</v>
      </c>
      <c r="D46" s="330" t="s">
        <v>650</v>
      </c>
      <c r="E46" s="330" t="s">
        <v>61</v>
      </c>
      <c r="F46" s="400">
        <v>0.5</v>
      </c>
      <c r="G46" s="138"/>
      <c r="H46" s="130"/>
      <c r="I46" s="322"/>
      <c r="J46" s="322"/>
      <c r="K46" s="322"/>
      <c r="L46" s="322"/>
      <c r="M46" s="323"/>
    </row>
    <row r="47" spans="1:14" ht="12.75">
      <c r="A47" s="489">
        <v>44</v>
      </c>
      <c r="B47" s="528" t="s">
        <v>1466</v>
      </c>
      <c r="C47" s="529" t="s">
        <v>155</v>
      </c>
      <c r="D47" s="529" t="s">
        <v>292</v>
      </c>
      <c r="E47" s="529" t="s">
        <v>61</v>
      </c>
      <c r="F47" s="472">
        <v>0.3</v>
      </c>
      <c r="G47" s="417"/>
      <c r="H47" s="419"/>
      <c r="I47" s="419"/>
      <c r="J47" s="419"/>
      <c r="K47" s="419"/>
      <c r="L47" s="419"/>
      <c r="M47" s="420"/>
      <c r="N47" s="15"/>
    </row>
    <row r="48" spans="1:15" ht="13.5" customHeight="1">
      <c r="A48" s="320">
        <v>45</v>
      </c>
      <c r="B48" s="416" t="s">
        <v>1469</v>
      </c>
      <c r="C48" s="138" t="s">
        <v>160</v>
      </c>
      <c r="D48" s="138" t="s">
        <v>651</v>
      </c>
      <c r="E48" s="138" t="s">
        <v>61</v>
      </c>
      <c r="F48" s="305">
        <v>0.1</v>
      </c>
      <c r="G48" s="419"/>
      <c r="H48" s="419"/>
      <c r="I48" s="419"/>
      <c r="J48" s="419"/>
      <c r="K48" s="419"/>
      <c r="L48" s="419"/>
      <c r="M48" s="419"/>
      <c r="N48" s="419"/>
      <c r="O48" s="420"/>
    </row>
    <row r="49" spans="1:15" ht="13.5" customHeight="1">
      <c r="A49" s="320">
        <v>46</v>
      </c>
      <c r="B49" s="416" t="s">
        <v>1470</v>
      </c>
      <c r="C49" s="138" t="s">
        <v>167</v>
      </c>
      <c r="D49" s="138" t="s">
        <v>677</v>
      </c>
      <c r="E49" s="138" t="s">
        <v>61</v>
      </c>
      <c r="F49" s="305">
        <v>0.1</v>
      </c>
      <c r="G49" s="419"/>
      <c r="H49" s="419"/>
      <c r="I49" s="419"/>
      <c r="J49" s="419"/>
      <c r="K49" s="419"/>
      <c r="L49" s="419"/>
      <c r="M49" s="419"/>
      <c r="N49" s="419"/>
      <c r="O49" s="420"/>
    </row>
    <row r="50" spans="1:15" ht="13.5" customHeight="1">
      <c r="A50" s="320">
        <f>A49+1</f>
        <v>47</v>
      </c>
      <c r="B50" s="416" t="s">
        <v>1520</v>
      </c>
      <c r="C50" s="138" t="s">
        <v>146</v>
      </c>
      <c r="D50" s="138" t="s">
        <v>269</v>
      </c>
      <c r="E50" s="138" t="s">
        <v>61</v>
      </c>
      <c r="F50" s="305">
        <v>0.1</v>
      </c>
      <c r="G50" s="419"/>
      <c r="H50" s="419"/>
      <c r="I50" s="419"/>
      <c r="J50" s="419"/>
      <c r="K50" s="419"/>
      <c r="L50" s="419"/>
      <c r="M50" s="419"/>
      <c r="N50" s="419"/>
      <c r="O50" s="420"/>
    </row>
    <row r="51" spans="1:15" ht="13.5" customHeight="1">
      <c r="A51" s="320">
        <f>A50+1</f>
        <v>48</v>
      </c>
      <c r="B51" s="416" t="s">
        <v>1521</v>
      </c>
      <c r="C51" s="138" t="s">
        <v>165</v>
      </c>
      <c r="D51" s="138" t="s">
        <v>19</v>
      </c>
      <c r="E51" s="138" t="s">
        <v>61</v>
      </c>
      <c r="F51" s="305">
        <v>0.1</v>
      </c>
      <c r="G51" s="419"/>
      <c r="H51" s="419"/>
      <c r="I51" s="419"/>
      <c r="J51" s="419"/>
      <c r="K51" s="419"/>
      <c r="L51" s="419"/>
      <c r="M51" s="419"/>
      <c r="N51" s="419"/>
      <c r="O51" s="420"/>
    </row>
    <row r="52" spans="1:15" ht="13.5" customHeight="1">
      <c r="A52" s="320">
        <f>A51+1</f>
        <v>49</v>
      </c>
      <c r="B52" s="416" t="s">
        <v>1527</v>
      </c>
      <c r="C52" s="138" t="s">
        <v>167</v>
      </c>
      <c r="D52" s="138" t="s">
        <v>653</v>
      </c>
      <c r="E52" s="138" t="s">
        <v>61</v>
      </c>
      <c r="F52" s="305">
        <v>0.1</v>
      </c>
      <c r="G52" s="419"/>
      <c r="H52" s="419"/>
      <c r="I52" s="419"/>
      <c r="J52" s="419"/>
      <c r="K52" s="419"/>
      <c r="L52" s="419"/>
      <c r="M52" s="419"/>
      <c r="N52" s="419"/>
      <c r="O52" s="420"/>
    </row>
    <row r="53" spans="1:15" ht="13.5" customHeight="1">
      <c r="A53" s="320">
        <f>A52+1</f>
        <v>50</v>
      </c>
      <c r="B53" s="416" t="s">
        <v>1528</v>
      </c>
      <c r="C53" s="138" t="s">
        <v>157</v>
      </c>
      <c r="D53" s="138" t="s">
        <v>279</v>
      </c>
      <c r="E53" s="138" t="s">
        <v>61</v>
      </c>
      <c r="F53" s="305">
        <v>0.1</v>
      </c>
      <c r="G53" s="419"/>
      <c r="H53" s="419"/>
      <c r="I53" s="419"/>
      <c r="J53" s="419"/>
      <c r="K53" s="419"/>
      <c r="L53" s="419"/>
      <c r="M53" s="419"/>
      <c r="N53" s="419"/>
      <c r="O53" s="420"/>
    </row>
    <row r="54" spans="1:15" ht="13.5" customHeight="1" thickBot="1">
      <c r="A54" s="421">
        <f>A53+1</f>
        <v>51</v>
      </c>
      <c r="B54" s="422" t="s">
        <v>1529</v>
      </c>
      <c r="C54" s="307" t="s">
        <v>542</v>
      </c>
      <c r="D54" s="307" t="s">
        <v>279</v>
      </c>
      <c r="E54" s="307" t="s">
        <v>61</v>
      </c>
      <c r="F54" s="487">
        <v>0.1</v>
      </c>
      <c r="G54" s="429"/>
      <c r="H54" s="429"/>
      <c r="I54" s="429"/>
      <c r="J54" s="429"/>
      <c r="K54" s="429"/>
      <c r="L54" s="429"/>
      <c r="M54" s="429"/>
      <c r="N54" s="429"/>
      <c r="O54" s="430"/>
    </row>
    <row r="55" spans="1:15" ht="13.5" customHeight="1" thickBot="1">
      <c r="A55" s="433"/>
      <c r="B55" s="434" t="s">
        <v>50</v>
      </c>
      <c r="C55" s="435"/>
      <c r="D55" s="435"/>
      <c r="E55" s="435"/>
      <c r="F55" s="436">
        <f>SUM(F4:F54)</f>
        <v>72.99999999999996</v>
      </c>
      <c r="G55" s="435"/>
      <c r="H55" s="435"/>
      <c r="I55" s="436">
        <f aca="true" t="shared" si="2" ref="I55:O55">SUM(I4:I54)</f>
        <v>45.5</v>
      </c>
      <c r="J55" s="436">
        <f t="shared" si="2"/>
        <v>33.800000000000004</v>
      </c>
      <c r="K55" s="436">
        <f t="shared" si="2"/>
        <v>16.7</v>
      </c>
      <c r="L55" s="436">
        <f t="shared" si="2"/>
        <v>10</v>
      </c>
      <c r="M55" s="431">
        <f t="shared" si="2"/>
        <v>10</v>
      </c>
      <c r="N55" s="431">
        <f t="shared" si="2"/>
        <v>10</v>
      </c>
      <c r="O55" s="432">
        <f t="shared" si="2"/>
        <v>10</v>
      </c>
    </row>
    <row r="56" spans="1:15" ht="13.5" customHeight="1" thickBot="1">
      <c r="A56" s="73"/>
      <c r="B56" s="101" t="s">
        <v>990</v>
      </c>
      <c r="C56" s="257"/>
      <c r="D56" s="257"/>
      <c r="E56" s="257"/>
      <c r="F56" s="258"/>
      <c r="G56" s="257"/>
      <c r="H56" s="257"/>
      <c r="I56" s="258"/>
      <c r="J56" s="437"/>
      <c r="K56" s="437"/>
      <c r="L56" s="437"/>
      <c r="M56" s="114"/>
      <c r="N56" s="114"/>
      <c r="O56" s="438"/>
    </row>
    <row r="57" spans="1:15" ht="13.5" customHeight="1" thickBot="1">
      <c r="A57" s="23"/>
      <c r="B57" s="100" t="s">
        <v>49</v>
      </c>
      <c r="C57" s="87"/>
      <c r="D57" s="87"/>
      <c r="E57" s="87"/>
      <c r="F57" s="64">
        <f>83-SUM(F55:F56)</f>
        <v>10.000000000000043</v>
      </c>
      <c r="G57" s="87"/>
      <c r="H57" s="87"/>
      <c r="I57" s="88"/>
      <c r="J57" s="180"/>
      <c r="K57" s="180"/>
      <c r="L57" s="180"/>
      <c r="M57" s="115"/>
      <c r="N57" s="115"/>
      <c r="O57" s="116"/>
    </row>
    <row r="58" spans="14:15" ht="13.5" customHeight="1">
      <c r="N58" s="46"/>
      <c r="O58" s="46"/>
    </row>
    <row r="59" spans="1:15" s="15" customFormat="1" ht="12.75">
      <c r="A59"/>
      <c r="B59"/>
      <c r="C59" s="16"/>
      <c r="D59" s="16"/>
      <c r="E59"/>
      <c r="F59"/>
      <c r="G59"/>
      <c r="H59"/>
      <c r="I59"/>
      <c r="J59"/>
      <c r="K59"/>
      <c r="L59"/>
      <c r="M59"/>
      <c r="N59" s="364"/>
      <c r="O59" s="364"/>
    </row>
    <row r="60" spans="2:13" s="69" customFormat="1" ht="13.5" customHeight="1" thickBot="1">
      <c r="B60" s="15" t="s">
        <v>1267</v>
      </c>
      <c r="C60" s="8"/>
      <c r="D60" s="8"/>
      <c r="E60" s="15"/>
      <c r="F60" s="7"/>
      <c r="G60" s="8"/>
      <c r="H60" s="8"/>
      <c r="I60" s="8"/>
      <c r="J60" s="8"/>
      <c r="K60" s="8"/>
      <c r="L60" s="8"/>
      <c r="M60" s="8"/>
    </row>
    <row r="61" spans="2:15" ht="13.5" customHeight="1">
      <c r="B61" s="551" t="s">
        <v>1231</v>
      </c>
      <c r="C61" s="569" t="s">
        <v>144</v>
      </c>
      <c r="D61" s="569" t="s">
        <v>323</v>
      </c>
      <c r="E61" s="569" t="s">
        <v>1266</v>
      </c>
      <c r="F61" s="552">
        <v>0.2</v>
      </c>
      <c r="G61" s="552"/>
      <c r="H61" s="552"/>
      <c r="I61" s="552"/>
      <c r="J61" s="552"/>
      <c r="K61" s="552"/>
      <c r="L61" s="552"/>
      <c r="M61" s="552"/>
      <c r="N61" s="569"/>
      <c r="O61" s="575"/>
    </row>
    <row r="62" spans="2:15" ht="13.5" customHeight="1">
      <c r="B62" s="554" t="s">
        <v>1232</v>
      </c>
      <c r="C62" s="568" t="s">
        <v>151</v>
      </c>
      <c r="D62" s="568" t="s">
        <v>651</v>
      </c>
      <c r="E62" s="568" t="s">
        <v>1266</v>
      </c>
      <c r="F62" s="550">
        <v>0.1</v>
      </c>
      <c r="G62" s="550"/>
      <c r="H62" s="550"/>
      <c r="I62" s="550"/>
      <c r="J62" s="550"/>
      <c r="K62" s="550"/>
      <c r="L62" s="550"/>
      <c r="M62" s="550"/>
      <c r="N62" s="568"/>
      <c r="O62" s="576"/>
    </row>
    <row r="63" spans="2:15" ht="13.5" customHeight="1">
      <c r="B63" s="554" t="s">
        <v>1233</v>
      </c>
      <c r="C63" s="568" t="s">
        <v>162</v>
      </c>
      <c r="D63" s="568" t="s">
        <v>683</v>
      </c>
      <c r="E63" s="568" t="s">
        <v>1266</v>
      </c>
      <c r="F63" s="550">
        <v>0.1</v>
      </c>
      <c r="G63" s="550"/>
      <c r="H63" s="550"/>
      <c r="I63" s="550"/>
      <c r="J63" s="550"/>
      <c r="K63" s="550"/>
      <c r="L63" s="550"/>
      <c r="M63" s="550"/>
      <c r="N63" s="568"/>
      <c r="O63" s="576"/>
    </row>
    <row r="64" spans="2:15" ht="13.5" customHeight="1">
      <c r="B64" s="554" t="s">
        <v>1234</v>
      </c>
      <c r="C64" s="568" t="s">
        <v>146</v>
      </c>
      <c r="D64" s="568" t="s">
        <v>279</v>
      </c>
      <c r="E64" s="568" t="s">
        <v>1266</v>
      </c>
      <c r="F64" s="550">
        <v>0.1</v>
      </c>
      <c r="G64" s="550"/>
      <c r="H64" s="550"/>
      <c r="I64" s="550"/>
      <c r="J64" s="550"/>
      <c r="K64" s="550"/>
      <c r="L64" s="550"/>
      <c r="M64" s="550"/>
      <c r="N64" s="568"/>
      <c r="O64" s="576"/>
    </row>
    <row r="65" spans="2:15" ht="13.5" customHeight="1">
      <c r="B65" s="554" t="s">
        <v>1235</v>
      </c>
      <c r="C65" s="568" t="s">
        <v>150</v>
      </c>
      <c r="D65" s="568" t="s">
        <v>323</v>
      </c>
      <c r="E65" s="568" t="s">
        <v>1266</v>
      </c>
      <c r="F65" s="550">
        <v>0.1</v>
      </c>
      <c r="G65" s="550"/>
      <c r="H65" s="550"/>
      <c r="I65" s="550"/>
      <c r="J65" s="550"/>
      <c r="K65" s="550"/>
      <c r="L65" s="550"/>
      <c r="M65" s="550"/>
      <c r="N65" s="568"/>
      <c r="O65" s="576"/>
    </row>
    <row r="66" spans="2:15" ht="13.5" customHeight="1" thickBot="1">
      <c r="B66" s="556" t="s">
        <v>1236</v>
      </c>
      <c r="C66" s="570" t="s">
        <v>150</v>
      </c>
      <c r="D66" s="570" t="s">
        <v>279</v>
      </c>
      <c r="E66" s="570" t="s">
        <v>1266</v>
      </c>
      <c r="F66" s="557">
        <v>0.1</v>
      </c>
      <c r="G66" s="557"/>
      <c r="H66" s="557"/>
      <c r="I66" s="557"/>
      <c r="J66" s="557"/>
      <c r="K66" s="557"/>
      <c r="L66" s="557"/>
      <c r="M66" s="557"/>
      <c r="N66" s="570"/>
      <c r="O66" s="577"/>
    </row>
    <row r="70" spans="1:13" s="15" customFormat="1" ht="13.5" customHeight="1">
      <c r="A70"/>
      <c r="B70"/>
      <c r="C70" s="16"/>
      <c r="D70" s="16"/>
      <c r="E70"/>
      <c r="F70"/>
      <c r="G70"/>
      <c r="H70"/>
      <c r="I70"/>
      <c r="J70"/>
      <c r="K70"/>
      <c r="L70"/>
      <c r="M70"/>
    </row>
    <row r="71" ht="13.5" customHeight="1"/>
    <row r="72" ht="13.5" customHeight="1"/>
    <row r="73" ht="13.5" customHeight="1"/>
    <row r="78" spans="1:13" s="15" customFormat="1" ht="12.75">
      <c r="A78"/>
      <c r="B78"/>
      <c r="C78" s="16"/>
      <c r="D78" s="16"/>
      <c r="E78"/>
      <c r="F78"/>
      <c r="G78"/>
      <c r="H78"/>
      <c r="I78"/>
      <c r="J78"/>
      <c r="K78"/>
      <c r="L78"/>
      <c r="M78"/>
    </row>
    <row r="79" spans="1:13" s="15" customFormat="1" ht="12.75">
      <c r="A79"/>
      <c r="B79"/>
      <c r="C79" s="16"/>
      <c r="D79" s="16"/>
      <c r="E79"/>
      <c r="F79"/>
      <c r="G79"/>
      <c r="H79"/>
      <c r="I79"/>
      <c r="J79"/>
      <c r="K79"/>
      <c r="L79"/>
      <c r="M79"/>
    </row>
    <row r="80" spans="1:13" s="15" customFormat="1" ht="12.75">
      <c r="A80"/>
      <c r="B80"/>
      <c r="C80" s="16"/>
      <c r="D80" s="16"/>
      <c r="E80"/>
      <c r="F80"/>
      <c r="G80"/>
      <c r="H80"/>
      <c r="I80"/>
      <c r="J80"/>
      <c r="K80"/>
      <c r="L80"/>
      <c r="M80"/>
    </row>
    <row r="81" ht="13.5" customHeight="1"/>
    <row r="82" ht="13.5" customHeight="1"/>
    <row r="83" ht="13.5" customHeight="1"/>
    <row r="84" spans="1:13" s="15" customFormat="1" ht="12.75" customHeight="1">
      <c r="A84"/>
      <c r="B84"/>
      <c r="C84" s="16"/>
      <c r="D84" s="16"/>
      <c r="E84"/>
      <c r="F84"/>
      <c r="G84"/>
      <c r="H84"/>
      <c r="I84"/>
      <c r="J84"/>
      <c r="K84"/>
      <c r="L84"/>
      <c r="M84"/>
    </row>
    <row r="85" spans="1:13" s="15" customFormat="1" ht="12.75" customHeight="1">
      <c r="A85"/>
      <c r="B85"/>
      <c r="C85" s="16"/>
      <c r="D85" s="16"/>
      <c r="E85"/>
      <c r="F85"/>
      <c r="G85"/>
      <c r="H85"/>
      <c r="I85"/>
      <c r="J85"/>
      <c r="K85"/>
      <c r="L85"/>
      <c r="M85"/>
    </row>
    <row r="86" ht="13.5" customHeight="1"/>
    <row r="87" ht="13.5" customHeight="1"/>
    <row r="88" ht="13.5" customHeight="1"/>
    <row r="89" ht="13.5" customHeight="1"/>
    <row r="90" ht="13.5" customHeight="1"/>
    <row r="91" spans="1:14" s="69" customFormat="1" ht="12.75">
      <c r="A91"/>
      <c r="B91"/>
      <c r="C91" s="16"/>
      <c r="D91" s="16"/>
      <c r="E91"/>
      <c r="F91"/>
      <c r="G91"/>
      <c r="H91"/>
      <c r="I91"/>
      <c r="J91"/>
      <c r="K91"/>
      <c r="L91"/>
      <c r="M91"/>
      <c r="N91" s="253"/>
    </row>
    <row r="92" spans="1:14" s="69" customFormat="1" ht="12.75">
      <c r="A92"/>
      <c r="B92"/>
      <c r="C92" s="16"/>
      <c r="D92" s="16"/>
      <c r="E92"/>
      <c r="F92"/>
      <c r="G92"/>
      <c r="H92"/>
      <c r="I92"/>
      <c r="J92"/>
      <c r="K92"/>
      <c r="L92"/>
      <c r="M92"/>
      <c r="N92" s="253"/>
    </row>
    <row r="93" spans="1:14" s="69" customFormat="1" ht="12.75">
      <c r="A93"/>
      <c r="B93"/>
      <c r="C93" s="16"/>
      <c r="D93" s="16"/>
      <c r="E93"/>
      <c r="F93"/>
      <c r="G93"/>
      <c r="H93"/>
      <c r="I93"/>
      <c r="J93"/>
      <c r="K93"/>
      <c r="L93"/>
      <c r="M93"/>
      <c r="N93" s="253"/>
    </row>
    <row r="94" spans="1:14" s="69" customFormat="1" ht="12.75">
      <c r="A94"/>
      <c r="B94"/>
      <c r="C94" s="16"/>
      <c r="D94" s="16"/>
      <c r="E94"/>
      <c r="F94"/>
      <c r="G94"/>
      <c r="H94"/>
      <c r="I94"/>
      <c r="J94"/>
      <c r="K94"/>
      <c r="L94"/>
      <c r="M94"/>
      <c r="N94" s="253"/>
    </row>
    <row r="97" spans="1:14" s="15" customFormat="1" ht="12.75">
      <c r="A97"/>
      <c r="B97"/>
      <c r="C97" s="16"/>
      <c r="D97" s="16"/>
      <c r="E97"/>
      <c r="F97"/>
      <c r="G97"/>
      <c r="H97"/>
      <c r="I97"/>
      <c r="J97"/>
      <c r="K97"/>
      <c r="L97"/>
      <c r="M97"/>
      <c r="N97" s="8"/>
    </row>
    <row r="98" ht="13.5" customHeight="1">
      <c r="N98" s="8"/>
    </row>
    <row r="99" spans="1:14" s="15" customFormat="1" ht="12.75">
      <c r="A99"/>
      <c r="B99"/>
      <c r="C99" s="16"/>
      <c r="D99" s="16"/>
      <c r="E99"/>
      <c r="F99"/>
      <c r="G99"/>
      <c r="H99"/>
      <c r="I99"/>
      <c r="J99"/>
      <c r="K99"/>
      <c r="L99"/>
      <c r="M99"/>
      <c r="N99" s="8"/>
    </row>
  </sheetData>
  <hyperlinks>
    <hyperlink ref="D2" r:id="rId1" display="mailto:CDMordas@Comcast.net"/>
    <hyperlink ref="B7" r:id="rId2" display="http://www.nfl.com/draft/profiles/2005/hobbs_ellis"/>
    <hyperlink ref="B15" r:id="rId3" display="http://www.nfl.com/draft/profiles/2005/mcfadden_bryant"/>
  </hyperlinks>
  <printOptions/>
  <pageMargins left="0.7" right="0.7" top="0.75" bottom="0.75" header="0.3" footer="0.3"/>
  <pageSetup horizontalDpi="600" verticalDpi="600" orientation="portrait" r:id="rId4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2"/>
  </sheetPr>
  <dimension ref="A1:IV69"/>
  <sheetViews>
    <sheetView workbookViewId="0" topLeftCell="A25">
      <selection activeCell="D44" sqref="D44"/>
    </sheetView>
  </sheetViews>
  <sheetFormatPr defaultColWidth="9.140625" defaultRowHeight="12.75"/>
  <cols>
    <col min="1" max="1" width="7.421875" style="0" bestFit="1" customWidth="1"/>
    <col min="2" max="2" width="25.00390625" style="0" customWidth="1"/>
    <col min="5" max="5" width="11.8515625" style="0" customWidth="1"/>
    <col min="6" max="6" width="9.7109375" style="0" customWidth="1"/>
    <col min="7" max="7" width="9.140625" style="16" customWidth="1"/>
    <col min="8" max="8" width="13.57421875" style="0" bestFit="1" customWidth="1"/>
    <col min="9" max="13" width="8.7109375" style="0" customWidth="1"/>
    <col min="14" max="14" width="7.7109375" style="0" bestFit="1" customWidth="1"/>
    <col min="15" max="15" width="4.00390625" style="0" bestFit="1" customWidth="1"/>
    <col min="16" max="16" width="14.8515625" style="0" bestFit="1" customWidth="1"/>
    <col min="17" max="17" width="10.8515625" style="0" bestFit="1" customWidth="1"/>
  </cols>
  <sheetData>
    <row r="1" spans="1:10" ht="20.25">
      <c r="A1" s="1"/>
      <c r="B1" s="633" t="s">
        <v>249</v>
      </c>
      <c r="C1" s="633"/>
      <c r="D1" s="633"/>
      <c r="E1" s="633"/>
      <c r="F1" s="1"/>
      <c r="G1" s="1"/>
      <c r="H1" s="1"/>
      <c r="I1" s="1"/>
      <c r="J1" s="1"/>
    </row>
    <row r="2" spans="1:13" s="120" customFormat="1" ht="12.75">
      <c r="A2" s="117"/>
      <c r="B2" s="118" t="s">
        <v>354</v>
      </c>
      <c r="C2" s="118"/>
      <c r="D2" s="137" t="s">
        <v>355</v>
      </c>
      <c r="E2" s="117"/>
      <c r="F2" s="117"/>
      <c r="G2" s="117" t="s">
        <v>356</v>
      </c>
      <c r="H2" s="117"/>
      <c r="I2" s="122"/>
      <c r="J2" s="122"/>
      <c r="K2" s="122"/>
      <c r="L2" s="122"/>
      <c r="M2" s="121"/>
    </row>
    <row r="3" spans="1:13" ht="26.25" thickBot="1">
      <c r="A3" s="3"/>
      <c r="B3" s="4" t="s">
        <v>139</v>
      </c>
      <c r="C3" s="3" t="s">
        <v>140</v>
      </c>
      <c r="D3" s="3" t="s">
        <v>260</v>
      </c>
      <c r="E3" s="3" t="s">
        <v>141</v>
      </c>
      <c r="F3" s="32" t="s">
        <v>4</v>
      </c>
      <c r="G3" s="32" t="s">
        <v>142</v>
      </c>
      <c r="H3" s="32" t="s">
        <v>5</v>
      </c>
      <c r="I3" s="32">
        <v>2009</v>
      </c>
      <c r="J3" s="32">
        <v>2010</v>
      </c>
      <c r="K3" s="32">
        <v>2011</v>
      </c>
      <c r="L3" s="32">
        <v>2012</v>
      </c>
      <c r="M3" s="32">
        <f>L3+1</f>
        <v>2013</v>
      </c>
    </row>
    <row r="4" spans="1:256" s="45" customFormat="1" ht="12.75">
      <c r="A4" s="292">
        <v>1</v>
      </c>
      <c r="B4" s="381" t="s">
        <v>645</v>
      </c>
      <c r="C4" s="190" t="s">
        <v>150</v>
      </c>
      <c r="D4" s="190" t="s">
        <v>274</v>
      </c>
      <c r="E4" s="40" t="s">
        <v>145</v>
      </c>
      <c r="F4" s="191">
        <v>0.5</v>
      </c>
      <c r="G4" s="527">
        <v>6</v>
      </c>
      <c r="H4" s="190">
        <f aca="true" t="shared" si="0" ref="H4:H30">IF(G4="","",G4-1)</f>
        <v>5</v>
      </c>
      <c r="I4" s="192">
        <f aca="true" t="shared" si="1" ref="I4:I30">IF(G4="","",IF(G4&lt;=4,IF(H4&gt;=1,IF(F4&lt;=9,F4+1,10),0),IF(H4&gt;=1,IF(F4&lt;=8.5,F4+1.5,10),0)))</f>
        <v>2</v>
      </c>
      <c r="J4" s="192">
        <f aca="true" t="shared" si="2" ref="J4:J30">IF(G4="","",IF(G4&lt;=4,IF(H4&gt;=2,IF(I4&lt;=9,I4+1,10),0),IF(H4&gt;=2,IF(I4&lt;=8.5,I4+1.5,10),0)))</f>
        <v>3.5</v>
      </c>
      <c r="K4" s="192">
        <f aca="true" t="shared" si="3" ref="K4:K30">IF(G4="","",IF(G4&lt;=4,IF(H4&gt;=3,IF(J4&lt;=9,J4+1,10),0),IF(H4&gt;=3,IF(J4&lt;=8.5,J4+1.5,10),0)))</f>
        <v>5</v>
      </c>
      <c r="L4" s="192">
        <f aca="true" t="shared" si="4" ref="L4:L30">IF(G4="","",IF(G4&lt;=4,IF(H4&gt;=4,IF(K4&lt;=9,K4+1,10),0),IF(H4&gt;=4,IF(K4&lt;=8.5,K4+1.5,10),0)))</f>
        <v>6.5</v>
      </c>
      <c r="M4" s="218">
        <f aca="true" t="shared" si="5" ref="M4:M30">IF(G4="","",IF(G4&lt;=4,IF(H4&gt;=5,IF(L4&lt;=9,L4+1,10),0),IF(H4&gt;=5,IF(L4&lt;=8.5,L4+1.5,10),0)))</f>
        <v>8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3" ht="12.75">
      <c r="A5" s="70">
        <f aca="true" t="shared" si="6" ref="A5:A34">A4+1</f>
        <v>2</v>
      </c>
      <c r="B5" s="175" t="s">
        <v>392</v>
      </c>
      <c r="C5" s="168" t="s">
        <v>153</v>
      </c>
      <c r="D5" s="168" t="s">
        <v>298</v>
      </c>
      <c r="E5" s="42" t="s">
        <v>145</v>
      </c>
      <c r="F5" s="176">
        <v>0.7</v>
      </c>
      <c r="G5" s="168">
        <v>4</v>
      </c>
      <c r="H5" s="168">
        <f t="shared" si="0"/>
        <v>3</v>
      </c>
      <c r="I5" s="177">
        <f t="shared" si="1"/>
        <v>1.7</v>
      </c>
      <c r="J5" s="177">
        <f t="shared" si="2"/>
        <v>2.7</v>
      </c>
      <c r="K5" s="177">
        <f t="shared" si="3"/>
        <v>3.7</v>
      </c>
      <c r="L5" s="177">
        <f t="shared" si="4"/>
        <v>0</v>
      </c>
      <c r="M5" s="217">
        <f t="shared" si="5"/>
        <v>0</v>
      </c>
    </row>
    <row r="6" spans="1:13" ht="12.75">
      <c r="A6" s="70">
        <f t="shared" si="6"/>
        <v>3</v>
      </c>
      <c r="B6" s="39" t="s">
        <v>336</v>
      </c>
      <c r="C6" s="42" t="s">
        <v>144</v>
      </c>
      <c r="D6" s="42" t="s">
        <v>274</v>
      </c>
      <c r="E6" s="42" t="s">
        <v>145</v>
      </c>
      <c r="F6" s="43">
        <v>3.2</v>
      </c>
      <c r="G6" s="42">
        <v>5</v>
      </c>
      <c r="H6" s="42">
        <v>2</v>
      </c>
      <c r="I6" s="57">
        <f>IF(G6="","",IF(G6&lt;=4,IF(H6&gt;=1,IF(F6&lt;=9,F6+1,10),0),IF(H6&gt;=1,IF(F6&lt;=8.5,F6+1.5,10),0)))</f>
        <v>4.7</v>
      </c>
      <c r="J6" s="57">
        <f aca="true" t="shared" si="7" ref="J6:J13">IF(G6&lt;=4,IF(H6&gt;=2,IF(I6&lt;=9,I6+1,10),0),IF(H6&gt;=2,IF(I6&lt;=8.5,I6+1.5,10),0))</f>
        <v>6.2</v>
      </c>
      <c r="K6" s="57">
        <f aca="true" t="shared" si="8" ref="K6:K14">IF(G6&lt;=4,IF(H6&gt;=3,IF(J6&lt;=9,J6+1,10),0),IF(H6&gt;=3,IF(J6&lt;=8.5,J6+1.5,10),0))</f>
        <v>0</v>
      </c>
      <c r="L6" s="57">
        <f aca="true" t="shared" si="9" ref="L6:L14">IF(G6&lt;=4,IF(H6&gt;=4,IF(K6&lt;=9,K6+1,10),0),IF(H6&gt;=4,IF(K6&lt;=8.5,K6+1.5,10),0))</f>
        <v>0</v>
      </c>
      <c r="M6" s="60">
        <f aca="true" t="shared" si="10" ref="M6:M14">IF(G6&lt;=4,IF(H6&gt;=5,IF(L6&lt;=9,L6+1,10),0),IF(H6&gt;=5,IF(L6&lt;=8.5,L6+1.5,10),0))</f>
        <v>0</v>
      </c>
    </row>
    <row r="7" spans="1:13" ht="13.5" customHeight="1">
      <c r="A7" s="70">
        <f t="shared" si="6"/>
        <v>4</v>
      </c>
      <c r="B7" s="39" t="s">
        <v>126</v>
      </c>
      <c r="C7" s="42" t="s">
        <v>156</v>
      </c>
      <c r="D7" s="42" t="s">
        <v>323</v>
      </c>
      <c r="E7" s="42" t="s">
        <v>145</v>
      </c>
      <c r="F7" s="43">
        <v>2</v>
      </c>
      <c r="G7" s="42">
        <v>4</v>
      </c>
      <c r="H7" s="42">
        <v>2</v>
      </c>
      <c r="I7" s="48">
        <f aca="true" t="shared" si="11" ref="I7:I14">IF(G7&lt;=4,IF(H7&gt;=1,IF(F7&lt;=9,F7+1,10),0),IF(H7&gt;=1,IF(F7&lt;=8.5,F7+1.5,10),0))</f>
        <v>3</v>
      </c>
      <c r="J7" s="48">
        <f t="shared" si="7"/>
        <v>4</v>
      </c>
      <c r="K7" s="48">
        <f t="shared" si="8"/>
        <v>0</v>
      </c>
      <c r="L7" s="48">
        <f t="shared" si="9"/>
        <v>0</v>
      </c>
      <c r="M7" s="52">
        <f t="shared" si="10"/>
        <v>0</v>
      </c>
    </row>
    <row r="8" spans="1:13" ht="13.5" customHeight="1">
      <c r="A8" s="70">
        <f t="shared" si="6"/>
        <v>5</v>
      </c>
      <c r="B8" s="175" t="s">
        <v>410</v>
      </c>
      <c r="C8" s="168" t="s">
        <v>157</v>
      </c>
      <c r="D8" s="168" t="s">
        <v>262</v>
      </c>
      <c r="E8" s="42" t="s">
        <v>145</v>
      </c>
      <c r="F8" s="176">
        <v>0.5</v>
      </c>
      <c r="G8" s="168">
        <v>3</v>
      </c>
      <c r="H8" s="168">
        <f t="shared" si="0"/>
        <v>2</v>
      </c>
      <c r="I8" s="177">
        <f t="shared" si="1"/>
        <v>1.5</v>
      </c>
      <c r="J8" s="177">
        <f t="shared" si="2"/>
        <v>2.5</v>
      </c>
      <c r="K8" s="177">
        <f t="shared" si="3"/>
        <v>0</v>
      </c>
      <c r="L8" s="177">
        <f t="shared" si="4"/>
        <v>0</v>
      </c>
      <c r="M8" s="217">
        <f t="shared" si="5"/>
        <v>0</v>
      </c>
    </row>
    <row r="9" spans="1:13" ht="13.5" customHeight="1">
      <c r="A9" s="70">
        <f t="shared" si="6"/>
        <v>6</v>
      </c>
      <c r="B9" s="39" t="s">
        <v>796</v>
      </c>
      <c r="C9" s="42" t="s">
        <v>150</v>
      </c>
      <c r="D9" s="42" t="s">
        <v>282</v>
      </c>
      <c r="E9" s="42" t="s">
        <v>145</v>
      </c>
      <c r="F9" s="43">
        <v>7.5</v>
      </c>
      <c r="G9" s="42">
        <v>2</v>
      </c>
      <c r="H9" s="42">
        <f t="shared" si="0"/>
        <v>1</v>
      </c>
      <c r="I9" s="48">
        <f t="shared" si="1"/>
        <v>8.5</v>
      </c>
      <c r="J9" s="48">
        <f t="shared" si="2"/>
        <v>0</v>
      </c>
      <c r="K9" s="48">
        <f t="shared" si="3"/>
        <v>0</v>
      </c>
      <c r="L9" s="48">
        <f t="shared" si="4"/>
        <v>0</v>
      </c>
      <c r="M9" s="52">
        <f t="shared" si="5"/>
        <v>0</v>
      </c>
    </row>
    <row r="10" spans="1:13" ht="13.5" customHeight="1">
      <c r="A10" s="70">
        <f t="shared" si="6"/>
        <v>7</v>
      </c>
      <c r="B10" s="47" t="s">
        <v>326</v>
      </c>
      <c r="C10" s="42" t="s">
        <v>159</v>
      </c>
      <c r="D10" s="42" t="s">
        <v>262</v>
      </c>
      <c r="E10" s="42" t="s">
        <v>145</v>
      </c>
      <c r="F10" s="43">
        <v>2.4</v>
      </c>
      <c r="G10" s="42">
        <v>4</v>
      </c>
      <c r="H10" s="42">
        <v>1</v>
      </c>
      <c r="I10" s="48">
        <f t="shared" si="11"/>
        <v>3.4</v>
      </c>
      <c r="J10" s="48">
        <f t="shared" si="7"/>
        <v>0</v>
      </c>
      <c r="K10" s="48">
        <f t="shared" si="8"/>
        <v>0</v>
      </c>
      <c r="L10" s="48">
        <f t="shared" si="9"/>
        <v>0</v>
      </c>
      <c r="M10" s="52">
        <f t="shared" si="10"/>
        <v>0</v>
      </c>
    </row>
    <row r="11" spans="1:256" s="45" customFormat="1" ht="13.5" customHeight="1">
      <c r="A11" s="70">
        <f t="shared" si="6"/>
        <v>8</v>
      </c>
      <c r="B11" s="39" t="s">
        <v>559</v>
      </c>
      <c r="C11" s="42" t="s">
        <v>157</v>
      </c>
      <c r="D11" s="42" t="s">
        <v>290</v>
      </c>
      <c r="E11" s="42" t="s">
        <v>145</v>
      </c>
      <c r="F11" s="43">
        <v>1.3</v>
      </c>
      <c r="G11" s="42">
        <v>3</v>
      </c>
      <c r="H11" s="42">
        <v>1</v>
      </c>
      <c r="I11" s="48">
        <f t="shared" si="11"/>
        <v>2.3</v>
      </c>
      <c r="J11" s="48">
        <f t="shared" si="7"/>
        <v>0</v>
      </c>
      <c r="K11" s="48">
        <f t="shared" si="8"/>
        <v>0</v>
      </c>
      <c r="L11" s="48">
        <f t="shared" si="9"/>
        <v>0</v>
      </c>
      <c r="M11" s="52">
        <f t="shared" si="10"/>
        <v>0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15" ht="13.5" customHeight="1">
      <c r="A12" s="70">
        <f t="shared" si="6"/>
        <v>9</v>
      </c>
      <c r="B12" s="39" t="s">
        <v>567</v>
      </c>
      <c r="C12" s="42" t="s">
        <v>154</v>
      </c>
      <c r="D12" s="42" t="s">
        <v>292</v>
      </c>
      <c r="E12" s="42" t="s">
        <v>145</v>
      </c>
      <c r="F12" s="43">
        <v>1.3</v>
      </c>
      <c r="G12" s="42">
        <v>3</v>
      </c>
      <c r="H12" s="42">
        <v>1</v>
      </c>
      <c r="I12" s="48">
        <f t="shared" si="11"/>
        <v>2.3</v>
      </c>
      <c r="J12" s="48">
        <f t="shared" si="7"/>
        <v>0</v>
      </c>
      <c r="K12" s="48">
        <f t="shared" si="8"/>
        <v>0</v>
      </c>
      <c r="L12" s="48">
        <f t="shared" si="9"/>
        <v>0</v>
      </c>
      <c r="M12" s="52">
        <f t="shared" si="10"/>
        <v>0</v>
      </c>
      <c r="N12" s="7"/>
      <c r="O12" s="8"/>
    </row>
    <row r="13" spans="1:15" ht="13.5" customHeight="1">
      <c r="A13" s="70">
        <f t="shared" si="6"/>
        <v>10</v>
      </c>
      <c r="B13" s="39" t="s">
        <v>608</v>
      </c>
      <c r="C13" s="42" t="s">
        <v>146</v>
      </c>
      <c r="D13" s="42" t="s">
        <v>285</v>
      </c>
      <c r="E13" s="42" t="s">
        <v>145</v>
      </c>
      <c r="F13" s="43">
        <v>1.1</v>
      </c>
      <c r="G13" s="42">
        <v>3</v>
      </c>
      <c r="H13" s="42">
        <v>1</v>
      </c>
      <c r="I13" s="48">
        <f t="shared" si="11"/>
        <v>2.1</v>
      </c>
      <c r="J13" s="48">
        <f t="shared" si="7"/>
        <v>0</v>
      </c>
      <c r="K13" s="48">
        <f t="shared" si="8"/>
        <v>0</v>
      </c>
      <c r="L13" s="48">
        <f t="shared" si="9"/>
        <v>0</v>
      </c>
      <c r="M13" s="52">
        <f t="shared" si="10"/>
        <v>0</v>
      </c>
      <c r="N13" s="7"/>
      <c r="O13" s="8"/>
    </row>
    <row r="14" spans="1:15" ht="13.5" customHeight="1">
      <c r="A14" s="70">
        <f t="shared" si="6"/>
        <v>11</v>
      </c>
      <c r="B14" s="39" t="s">
        <v>248</v>
      </c>
      <c r="C14" s="42" t="s">
        <v>156</v>
      </c>
      <c r="D14" s="42" t="s">
        <v>273</v>
      </c>
      <c r="E14" s="42" t="s">
        <v>145</v>
      </c>
      <c r="F14" s="43">
        <v>4</v>
      </c>
      <c r="G14" s="42">
        <v>4</v>
      </c>
      <c r="H14" s="42">
        <v>0</v>
      </c>
      <c r="I14" s="48">
        <f t="shared" si="11"/>
        <v>0</v>
      </c>
      <c r="J14" s="48">
        <f t="shared" si="2"/>
        <v>0</v>
      </c>
      <c r="K14" s="48">
        <f t="shared" si="8"/>
        <v>0</v>
      </c>
      <c r="L14" s="48">
        <f t="shared" si="9"/>
        <v>0</v>
      </c>
      <c r="M14" s="52">
        <f t="shared" si="10"/>
        <v>0</v>
      </c>
      <c r="N14" s="7"/>
      <c r="O14" s="8"/>
    </row>
    <row r="15" spans="1:15" ht="13.5" customHeight="1">
      <c r="A15" s="70">
        <f t="shared" si="6"/>
        <v>12</v>
      </c>
      <c r="B15" s="47" t="s">
        <v>215</v>
      </c>
      <c r="C15" s="42" t="s">
        <v>165</v>
      </c>
      <c r="D15" s="42" t="s">
        <v>268</v>
      </c>
      <c r="E15" s="42" t="s">
        <v>145</v>
      </c>
      <c r="F15" s="43">
        <v>4</v>
      </c>
      <c r="G15" s="42">
        <v>3</v>
      </c>
      <c r="H15" s="42">
        <v>0</v>
      </c>
      <c r="I15" s="48">
        <f>IF(G15="","",IF(G15&lt;=4,IF(H15&gt;=1,IF(F15&lt;=9,F15+1,10),0),IF(H15&gt;=1,IF(F15&lt;=8.5,F15+1.5,10),0)))</f>
        <v>0</v>
      </c>
      <c r="J15" s="48">
        <f t="shared" si="2"/>
        <v>0</v>
      </c>
      <c r="K15" s="48">
        <f>IF(G15="","",IF(G15&lt;=4,IF(H15&gt;=3,IF(J15&lt;=9,J15+1,10),0),IF(H15&gt;=3,IF(J15&lt;=8.5,J15+1.5,10),0)))</f>
        <v>0</v>
      </c>
      <c r="L15" s="48">
        <f>IF(G15="","",IF(G15&lt;=4,IF(H15&gt;=4,IF(K15&lt;=9,K15+1,10),0),IF(H15&gt;=4,IF(K15&lt;=8.5,K15+1.5,10),0)))</f>
        <v>0</v>
      </c>
      <c r="M15" s="52">
        <f>IF(G15="","",IF(G15&lt;=4,IF(H15&gt;=5,IF(L15&lt;=9,L15+1,10),0),IF(H15&gt;=5,IF(L15&lt;=8.5,L15+1.5,10),0)))</f>
        <v>0</v>
      </c>
      <c r="N15" s="7"/>
      <c r="O15" s="8"/>
    </row>
    <row r="16" spans="1:15" ht="13.5" customHeight="1">
      <c r="A16" s="70">
        <f t="shared" si="6"/>
        <v>13</v>
      </c>
      <c r="B16" s="39" t="s">
        <v>40</v>
      </c>
      <c r="C16" s="42" t="s">
        <v>167</v>
      </c>
      <c r="D16" s="42" t="s">
        <v>293</v>
      </c>
      <c r="E16" s="42" t="s">
        <v>145</v>
      </c>
      <c r="F16" s="43">
        <v>3.5</v>
      </c>
      <c r="G16" s="42">
        <v>4</v>
      </c>
      <c r="H16" s="42">
        <v>0</v>
      </c>
      <c r="I16" s="48">
        <f>IF(G16="","",IF(G16&lt;=4,IF(H16&gt;=1,IF(F16&lt;=9,F16+1,10),0),IF(H16&gt;=1,IF(F16&lt;=8.5,F16+1.5,10),0)))</f>
        <v>0</v>
      </c>
      <c r="J16" s="48">
        <f t="shared" si="2"/>
        <v>0</v>
      </c>
      <c r="K16" s="48">
        <f>IF(G16="","",IF(G16&lt;=4,IF(H16&gt;=3,IF(J16&lt;=9,J16+1,10),0),IF(H16&gt;=3,IF(J16&lt;=8.5,J16+1.5,10),0)))</f>
        <v>0</v>
      </c>
      <c r="L16" s="48">
        <f>IF(G16="","",IF(G16&lt;=4,IF(H16&gt;=4,IF(K16&lt;=9,K16+1,10),0),IF(H16&gt;=4,IF(K16&lt;=8.5,K16+1.5,10),0)))</f>
        <v>0</v>
      </c>
      <c r="M16" s="52">
        <f>IF(G16="","",IF(G16&lt;=4,IF(H16&gt;=5,IF(L16&lt;=9,L16+1,10),0),IF(H16&gt;=5,IF(L16&lt;=8.5,L16+1.5,10),0)))</f>
        <v>0</v>
      </c>
      <c r="N16" s="7"/>
      <c r="O16" s="8"/>
    </row>
    <row r="17" spans="1:15" ht="13.5" customHeight="1">
      <c r="A17" s="70">
        <f t="shared" si="6"/>
        <v>14</v>
      </c>
      <c r="B17" s="39" t="s">
        <v>321</v>
      </c>
      <c r="C17" s="42" t="s">
        <v>155</v>
      </c>
      <c r="D17" s="42" t="s">
        <v>284</v>
      </c>
      <c r="E17" s="42" t="s">
        <v>145</v>
      </c>
      <c r="F17" s="43">
        <v>3</v>
      </c>
      <c r="G17" s="42">
        <v>3</v>
      </c>
      <c r="H17" s="42">
        <v>0</v>
      </c>
      <c r="I17" s="48">
        <f>IF(G17="","",IF(G17&lt;=4,IF(H17&gt;=1,IF(F17&lt;=9,F17+1,10),0),IF(H17&gt;=1,IF(F17&lt;=8.5,F17+1.5,10),0)))</f>
        <v>0</v>
      </c>
      <c r="J17" s="48">
        <f t="shared" si="2"/>
        <v>0</v>
      </c>
      <c r="K17" s="48">
        <f>IF(G17="","",IF(G17&lt;=4,IF(H17&gt;=3,IF(J17&lt;=9,J17+1,10),0),IF(H17&gt;=3,IF(J17&lt;=8.5,J17+1.5,10),0)))</f>
        <v>0</v>
      </c>
      <c r="L17" s="48">
        <f>IF(G17="","",IF(G17&lt;=4,IF(H17&gt;=4,IF(K17&lt;=9,K17+1,10),0),IF(H17&gt;=4,IF(K17&lt;=8.5,K17+1.5,10),0)))</f>
        <v>0</v>
      </c>
      <c r="M17" s="52">
        <f>IF(G17="","",IF(G17&lt;=4,IF(H17&gt;=5,IF(L17&lt;=9,L17+1,10),0),IF(H17&gt;=5,IF(L17&lt;=8.5,L17+1.5,10),0)))</f>
        <v>0</v>
      </c>
      <c r="N17" s="7"/>
      <c r="O17" s="8"/>
    </row>
    <row r="18" spans="1:15" ht="13.5" customHeight="1">
      <c r="A18" s="70">
        <f t="shared" si="6"/>
        <v>15</v>
      </c>
      <c r="B18" s="47" t="s">
        <v>334</v>
      </c>
      <c r="C18" s="42" t="s">
        <v>146</v>
      </c>
      <c r="D18" s="42" t="s">
        <v>290</v>
      </c>
      <c r="E18" s="42" t="s">
        <v>145</v>
      </c>
      <c r="F18" s="43">
        <v>2.2</v>
      </c>
      <c r="G18" s="42">
        <v>3</v>
      </c>
      <c r="H18" s="42">
        <v>0</v>
      </c>
      <c r="I18" s="48">
        <f>IF(G18="","",IF(G18&lt;=4,IF(H18&gt;=1,IF(F18&lt;=9,F18+1,10),0),IF(H18&gt;=1,IF(F18&lt;=8.5,F18+1.5,10),0)))</f>
        <v>0</v>
      </c>
      <c r="J18" s="48">
        <f t="shared" si="2"/>
        <v>0</v>
      </c>
      <c r="K18" s="48">
        <f>IF(G18="","",IF(G18&lt;=4,IF(H18&gt;=3,IF(J18&lt;=9,J18+1,10),0),IF(H18&gt;=3,IF(J18&lt;=8.5,J18+1.5,10),0)))</f>
        <v>0</v>
      </c>
      <c r="L18" s="48">
        <f>IF(G18="","",IF(G18&lt;=4,IF(H18&gt;=4,IF(K18&lt;=9,K18+1,10),0),IF(H18&gt;=4,IF(K18&lt;=8.5,K18+1.5,10),0)))</f>
        <v>0</v>
      </c>
      <c r="M18" s="52">
        <f>IF(G18="","",IF(G18&lt;=4,IF(H18&gt;=5,IF(L18&lt;=9,L18+1,10),0),IF(H18&gt;=5,IF(L18&lt;=8.5,L18+1.5,10),0)))</f>
        <v>0</v>
      </c>
      <c r="N18" s="7"/>
      <c r="O18" s="8"/>
    </row>
    <row r="19" spans="1:15" ht="13.5" customHeight="1">
      <c r="A19" s="70">
        <f t="shared" si="6"/>
        <v>16</v>
      </c>
      <c r="B19" s="47" t="s">
        <v>25</v>
      </c>
      <c r="C19" s="42" t="s">
        <v>165</v>
      </c>
      <c r="D19" s="42" t="s">
        <v>277</v>
      </c>
      <c r="E19" s="42" t="s">
        <v>145</v>
      </c>
      <c r="F19" s="43">
        <v>2.1</v>
      </c>
      <c r="G19" s="42">
        <v>3</v>
      </c>
      <c r="H19" s="42">
        <v>0</v>
      </c>
      <c r="I19" s="48">
        <f>IF(G19="","",IF(G19&lt;=4,IF(H19&gt;=1,IF(F19&lt;=9,F19+1,10),0),IF(H19&gt;=1,IF(F19&lt;=8.5,F19+1.5,10),0)))</f>
        <v>0</v>
      </c>
      <c r="J19" s="48">
        <f t="shared" si="2"/>
        <v>0</v>
      </c>
      <c r="K19" s="48">
        <f>IF(G19="","",IF(G19&lt;=4,IF(H19&gt;=3,IF(J19&lt;=9,J19+1,10),0),IF(H19&gt;=3,IF(J19&lt;=8.5,J19+1.5,10),0)))</f>
        <v>0</v>
      </c>
      <c r="L19" s="48">
        <f>IF(G19="","",IF(G19&lt;=4,IF(H19&gt;=4,IF(K19&lt;=9,K19+1,10),0),IF(H19&gt;=4,IF(K19&lt;=8.5,K19+1.5,10),0)))</f>
        <v>0</v>
      </c>
      <c r="M19" s="52">
        <f>IF(G19="","",IF(G19&lt;=4,IF(H19&gt;=5,IF(L19&lt;=9,L19+1,10),0),IF(H19&gt;=5,IF(L19&lt;=8.5,L19+1.5,10),0)))</f>
        <v>0</v>
      </c>
      <c r="N19" s="7"/>
      <c r="O19" s="8"/>
    </row>
    <row r="20" spans="1:15" ht="13.5" customHeight="1">
      <c r="A20" s="70">
        <f t="shared" si="6"/>
        <v>17</v>
      </c>
      <c r="B20" s="39" t="s">
        <v>832</v>
      </c>
      <c r="C20" s="42" t="s">
        <v>160</v>
      </c>
      <c r="D20" s="42" t="s">
        <v>273</v>
      </c>
      <c r="E20" s="42" t="s">
        <v>145</v>
      </c>
      <c r="F20" s="43">
        <v>1</v>
      </c>
      <c r="G20" s="42">
        <v>1</v>
      </c>
      <c r="H20" s="42">
        <f t="shared" si="0"/>
        <v>0</v>
      </c>
      <c r="I20" s="48">
        <f t="shared" si="1"/>
        <v>0</v>
      </c>
      <c r="J20" s="48">
        <f t="shared" si="2"/>
        <v>0</v>
      </c>
      <c r="K20" s="48">
        <f t="shared" si="3"/>
        <v>0</v>
      </c>
      <c r="L20" s="48">
        <f t="shared" si="4"/>
        <v>0</v>
      </c>
      <c r="M20" s="52">
        <f t="shared" si="5"/>
        <v>0</v>
      </c>
      <c r="N20" s="7"/>
      <c r="O20" s="8"/>
    </row>
    <row r="21" spans="1:15" ht="13.5" customHeight="1">
      <c r="A21" s="70">
        <f t="shared" si="6"/>
        <v>18</v>
      </c>
      <c r="B21" s="39" t="s">
        <v>858</v>
      </c>
      <c r="C21" s="42" t="s">
        <v>169</v>
      </c>
      <c r="D21" s="42" t="s">
        <v>314</v>
      </c>
      <c r="E21" s="42" t="s">
        <v>145</v>
      </c>
      <c r="F21" s="43">
        <v>0.5</v>
      </c>
      <c r="G21" s="42">
        <v>1</v>
      </c>
      <c r="H21" s="42">
        <f t="shared" si="0"/>
        <v>0</v>
      </c>
      <c r="I21" s="48">
        <f t="shared" si="1"/>
        <v>0</v>
      </c>
      <c r="J21" s="48">
        <f t="shared" si="2"/>
        <v>0</v>
      </c>
      <c r="K21" s="48">
        <f t="shared" si="3"/>
        <v>0</v>
      </c>
      <c r="L21" s="48">
        <f t="shared" si="4"/>
        <v>0</v>
      </c>
      <c r="M21" s="52">
        <f t="shared" si="5"/>
        <v>0</v>
      </c>
      <c r="N21" s="7"/>
      <c r="O21" s="8"/>
    </row>
    <row r="22" spans="1:15" ht="13.5" customHeight="1">
      <c r="A22" s="70">
        <f t="shared" si="6"/>
        <v>19</v>
      </c>
      <c r="B22" s="39" t="s">
        <v>861</v>
      </c>
      <c r="C22" s="42" t="s">
        <v>155</v>
      </c>
      <c r="D22" s="42" t="s">
        <v>298</v>
      </c>
      <c r="E22" s="42" t="s">
        <v>145</v>
      </c>
      <c r="F22" s="43">
        <v>0.5</v>
      </c>
      <c r="G22" s="42">
        <v>1</v>
      </c>
      <c r="H22" s="42">
        <f t="shared" si="0"/>
        <v>0</v>
      </c>
      <c r="I22" s="48">
        <f t="shared" si="1"/>
        <v>0</v>
      </c>
      <c r="J22" s="48">
        <f t="shared" si="2"/>
        <v>0</v>
      </c>
      <c r="K22" s="48">
        <f t="shared" si="3"/>
        <v>0</v>
      </c>
      <c r="L22" s="48">
        <f t="shared" si="4"/>
        <v>0</v>
      </c>
      <c r="M22" s="52">
        <f t="shared" si="5"/>
        <v>0</v>
      </c>
      <c r="N22" s="7"/>
      <c r="O22" s="8"/>
    </row>
    <row r="23" spans="1:15" ht="13.5" customHeight="1">
      <c r="A23" s="29">
        <f t="shared" si="6"/>
        <v>20</v>
      </c>
      <c r="B23" s="39" t="s">
        <v>1005</v>
      </c>
      <c r="C23" s="42" t="s">
        <v>144</v>
      </c>
      <c r="D23" s="42" t="s">
        <v>318</v>
      </c>
      <c r="E23" s="42" t="s">
        <v>145</v>
      </c>
      <c r="F23" s="43">
        <v>0.5</v>
      </c>
      <c r="G23" s="42">
        <v>1</v>
      </c>
      <c r="H23" s="42">
        <f t="shared" si="0"/>
        <v>0</v>
      </c>
      <c r="I23" s="48">
        <f t="shared" si="1"/>
        <v>0</v>
      </c>
      <c r="J23" s="48">
        <f t="shared" si="2"/>
        <v>0</v>
      </c>
      <c r="K23" s="48">
        <f t="shared" si="3"/>
        <v>0</v>
      </c>
      <c r="L23" s="48">
        <f t="shared" si="4"/>
        <v>0</v>
      </c>
      <c r="M23" s="52">
        <f t="shared" si="5"/>
        <v>0</v>
      </c>
      <c r="N23" s="7"/>
      <c r="O23" s="8"/>
    </row>
    <row r="24" spans="1:15" ht="13.5" customHeight="1">
      <c r="A24" s="29">
        <f t="shared" si="6"/>
        <v>21</v>
      </c>
      <c r="B24" s="39" t="s">
        <v>970</v>
      </c>
      <c r="C24" s="42" t="s">
        <v>146</v>
      </c>
      <c r="D24" s="42" t="s">
        <v>675</v>
      </c>
      <c r="E24" s="42" t="s">
        <v>145</v>
      </c>
      <c r="F24" s="43">
        <v>0.5</v>
      </c>
      <c r="G24" s="42">
        <v>1</v>
      </c>
      <c r="H24" s="42">
        <f t="shared" si="0"/>
        <v>0</v>
      </c>
      <c r="I24" s="48">
        <f t="shared" si="1"/>
        <v>0</v>
      </c>
      <c r="J24" s="48">
        <f t="shared" si="2"/>
        <v>0</v>
      </c>
      <c r="K24" s="48">
        <f t="shared" si="3"/>
        <v>0</v>
      </c>
      <c r="L24" s="48">
        <f t="shared" si="4"/>
        <v>0</v>
      </c>
      <c r="M24" s="52">
        <f t="shared" si="5"/>
        <v>0</v>
      </c>
      <c r="N24" s="7"/>
      <c r="O24" s="8"/>
    </row>
    <row r="25" spans="1:15" ht="13.5" customHeight="1">
      <c r="A25" s="29">
        <f t="shared" si="6"/>
        <v>22</v>
      </c>
      <c r="B25" s="39" t="s">
        <v>888</v>
      </c>
      <c r="C25" s="42" t="s">
        <v>159</v>
      </c>
      <c r="D25" s="42" t="s">
        <v>274</v>
      </c>
      <c r="E25" s="42" t="s">
        <v>145</v>
      </c>
      <c r="F25" s="43">
        <v>0.3</v>
      </c>
      <c r="G25" s="42">
        <v>1</v>
      </c>
      <c r="H25" s="42">
        <f t="shared" si="0"/>
        <v>0</v>
      </c>
      <c r="I25" s="48">
        <f t="shared" si="1"/>
        <v>0</v>
      </c>
      <c r="J25" s="48">
        <f t="shared" si="2"/>
        <v>0</v>
      </c>
      <c r="K25" s="48">
        <f t="shared" si="3"/>
        <v>0</v>
      </c>
      <c r="L25" s="48">
        <f t="shared" si="4"/>
        <v>0</v>
      </c>
      <c r="M25" s="52">
        <f t="shared" si="5"/>
        <v>0</v>
      </c>
      <c r="N25" s="7"/>
      <c r="O25" s="8"/>
    </row>
    <row r="26" spans="1:15" ht="13.5" customHeight="1">
      <c r="A26" s="29">
        <f t="shared" si="6"/>
        <v>23</v>
      </c>
      <c r="B26" s="39" t="s">
        <v>889</v>
      </c>
      <c r="C26" s="42" t="s">
        <v>167</v>
      </c>
      <c r="D26" s="42" t="s">
        <v>263</v>
      </c>
      <c r="E26" s="42" t="s">
        <v>145</v>
      </c>
      <c r="F26" s="43">
        <v>0.3</v>
      </c>
      <c r="G26" s="42">
        <v>1</v>
      </c>
      <c r="H26" s="42">
        <f t="shared" si="0"/>
        <v>0</v>
      </c>
      <c r="I26" s="48">
        <f t="shared" si="1"/>
        <v>0</v>
      </c>
      <c r="J26" s="48">
        <f t="shared" si="2"/>
        <v>0</v>
      </c>
      <c r="K26" s="48">
        <f t="shared" si="3"/>
        <v>0</v>
      </c>
      <c r="L26" s="48">
        <f t="shared" si="4"/>
        <v>0</v>
      </c>
      <c r="M26" s="52">
        <f t="shared" si="5"/>
        <v>0</v>
      </c>
      <c r="N26" s="7"/>
      <c r="O26" s="8"/>
    </row>
    <row r="27" spans="1:15" ht="13.5" customHeight="1">
      <c r="A27" s="29">
        <f t="shared" si="6"/>
        <v>24</v>
      </c>
      <c r="B27" s="39" t="s">
        <v>898</v>
      </c>
      <c r="C27" s="42" t="s">
        <v>155</v>
      </c>
      <c r="D27" s="42" t="s">
        <v>272</v>
      </c>
      <c r="E27" s="42" t="s">
        <v>145</v>
      </c>
      <c r="F27" s="43">
        <v>0.1</v>
      </c>
      <c r="G27" s="42">
        <v>1</v>
      </c>
      <c r="H27" s="42">
        <f t="shared" si="0"/>
        <v>0</v>
      </c>
      <c r="I27" s="48">
        <f t="shared" si="1"/>
        <v>0</v>
      </c>
      <c r="J27" s="48">
        <f t="shared" si="2"/>
        <v>0</v>
      </c>
      <c r="K27" s="48">
        <f t="shared" si="3"/>
        <v>0</v>
      </c>
      <c r="L27" s="48">
        <f t="shared" si="4"/>
        <v>0</v>
      </c>
      <c r="M27" s="52">
        <f t="shared" si="5"/>
        <v>0</v>
      </c>
      <c r="N27" s="7"/>
      <c r="O27" s="8"/>
    </row>
    <row r="28" spans="1:15" ht="13.5" customHeight="1">
      <c r="A28" s="29">
        <f t="shared" si="6"/>
        <v>25</v>
      </c>
      <c r="B28" s="39" t="s">
        <v>910</v>
      </c>
      <c r="C28" s="42" t="s">
        <v>153</v>
      </c>
      <c r="D28" s="42" t="s">
        <v>262</v>
      </c>
      <c r="E28" s="42" t="s">
        <v>145</v>
      </c>
      <c r="F28" s="43">
        <v>0.1</v>
      </c>
      <c r="G28" s="42">
        <v>1</v>
      </c>
      <c r="H28" s="42">
        <f t="shared" si="0"/>
        <v>0</v>
      </c>
      <c r="I28" s="48">
        <f t="shared" si="1"/>
        <v>0</v>
      </c>
      <c r="J28" s="48">
        <f t="shared" si="2"/>
        <v>0</v>
      </c>
      <c r="K28" s="48">
        <f t="shared" si="3"/>
        <v>0</v>
      </c>
      <c r="L28" s="48">
        <f t="shared" si="4"/>
        <v>0</v>
      </c>
      <c r="M28" s="52">
        <f t="shared" si="5"/>
        <v>0</v>
      </c>
      <c r="N28" s="7"/>
      <c r="O28" s="8"/>
    </row>
    <row r="29" spans="1:15" ht="13.5" customHeight="1">
      <c r="A29" s="29">
        <f t="shared" si="6"/>
        <v>26</v>
      </c>
      <c r="B29" s="39" t="s">
        <v>922</v>
      </c>
      <c r="C29" s="42" t="s">
        <v>158</v>
      </c>
      <c r="D29" s="42" t="s">
        <v>280</v>
      </c>
      <c r="E29" s="42" t="s">
        <v>145</v>
      </c>
      <c r="F29" s="43">
        <v>0.1</v>
      </c>
      <c r="G29" s="42">
        <v>1</v>
      </c>
      <c r="H29" s="42">
        <f t="shared" si="0"/>
        <v>0</v>
      </c>
      <c r="I29" s="48">
        <f t="shared" si="1"/>
        <v>0</v>
      </c>
      <c r="J29" s="48">
        <f t="shared" si="2"/>
        <v>0</v>
      </c>
      <c r="K29" s="48">
        <f t="shared" si="3"/>
        <v>0</v>
      </c>
      <c r="L29" s="48">
        <f t="shared" si="4"/>
        <v>0</v>
      </c>
      <c r="M29" s="52">
        <f t="shared" si="5"/>
        <v>0</v>
      </c>
      <c r="N29" s="7"/>
      <c r="O29" s="8"/>
    </row>
    <row r="30" spans="1:15" ht="13.5" customHeight="1" thickBot="1">
      <c r="A30" s="89">
        <f t="shared" si="6"/>
        <v>27</v>
      </c>
      <c r="B30" s="90" t="s">
        <v>928</v>
      </c>
      <c r="C30" s="91" t="s">
        <v>929</v>
      </c>
      <c r="D30" s="91" t="s">
        <v>314</v>
      </c>
      <c r="E30" s="91" t="s">
        <v>145</v>
      </c>
      <c r="F30" s="95">
        <v>0.1</v>
      </c>
      <c r="G30" s="91">
        <v>1</v>
      </c>
      <c r="H30" s="91">
        <f t="shared" si="0"/>
        <v>0</v>
      </c>
      <c r="I30" s="179">
        <f t="shared" si="1"/>
        <v>0</v>
      </c>
      <c r="J30" s="179">
        <f t="shared" si="2"/>
        <v>0</v>
      </c>
      <c r="K30" s="179">
        <f t="shared" si="3"/>
        <v>0</v>
      </c>
      <c r="L30" s="179">
        <f t="shared" si="4"/>
        <v>0</v>
      </c>
      <c r="M30" s="361">
        <f t="shared" si="5"/>
        <v>0</v>
      </c>
      <c r="N30" s="7"/>
      <c r="O30" s="8"/>
    </row>
    <row r="31" spans="1:15" ht="13.5" customHeight="1">
      <c r="A31" s="349">
        <f t="shared" si="6"/>
        <v>28</v>
      </c>
      <c r="B31" s="350" t="s">
        <v>766</v>
      </c>
      <c r="C31" s="351" t="s">
        <v>161</v>
      </c>
      <c r="D31" s="351" t="s">
        <v>298</v>
      </c>
      <c r="E31" s="351" t="s">
        <v>657</v>
      </c>
      <c r="F31" s="354">
        <v>1.25</v>
      </c>
      <c r="G31" s="352"/>
      <c r="H31" s="351" t="s">
        <v>991</v>
      </c>
      <c r="I31" s="371"/>
      <c r="J31" s="371"/>
      <c r="K31" s="371"/>
      <c r="L31" s="371"/>
      <c r="M31" s="353"/>
      <c r="N31" s="7"/>
      <c r="O31" s="8"/>
    </row>
    <row r="32" spans="1:13" ht="12.75">
      <c r="A32" s="275">
        <f t="shared" si="6"/>
        <v>29</v>
      </c>
      <c r="B32" s="276" t="s">
        <v>768</v>
      </c>
      <c r="C32" s="277" t="s">
        <v>159</v>
      </c>
      <c r="D32" s="277" t="s">
        <v>269</v>
      </c>
      <c r="E32" s="277" t="s">
        <v>657</v>
      </c>
      <c r="F32" s="333">
        <v>0.3</v>
      </c>
      <c r="G32" s="278"/>
      <c r="H32" s="277" t="s">
        <v>991</v>
      </c>
      <c r="I32" s="279"/>
      <c r="J32" s="279"/>
      <c r="K32" s="279"/>
      <c r="L32" s="279"/>
      <c r="M32" s="280"/>
    </row>
    <row r="33" spans="1:15" ht="13.5" customHeight="1">
      <c r="A33" s="275">
        <f t="shared" si="6"/>
        <v>30</v>
      </c>
      <c r="B33" s="276" t="s">
        <v>769</v>
      </c>
      <c r="C33" s="277" t="s">
        <v>153</v>
      </c>
      <c r="D33" s="277" t="s">
        <v>649</v>
      </c>
      <c r="E33" s="277" t="s">
        <v>657</v>
      </c>
      <c r="F33" s="333">
        <v>0.2</v>
      </c>
      <c r="G33" s="278"/>
      <c r="H33" s="277" t="s">
        <v>991</v>
      </c>
      <c r="I33" s="279"/>
      <c r="J33" s="279"/>
      <c r="K33" s="279"/>
      <c r="L33" s="279"/>
      <c r="M33" s="280"/>
      <c r="N33" s="7"/>
      <c r="O33" s="8"/>
    </row>
    <row r="34" spans="1:15" ht="13.5" customHeight="1">
      <c r="A34" s="275">
        <f t="shared" si="6"/>
        <v>31</v>
      </c>
      <c r="B34" s="276" t="s">
        <v>770</v>
      </c>
      <c r="C34" s="277" t="s">
        <v>150</v>
      </c>
      <c r="D34" s="277" t="s">
        <v>625</v>
      </c>
      <c r="E34" s="277" t="s">
        <v>657</v>
      </c>
      <c r="F34" s="333">
        <v>0.1</v>
      </c>
      <c r="G34" s="278"/>
      <c r="H34" s="277" t="s">
        <v>991</v>
      </c>
      <c r="I34" s="279"/>
      <c r="J34" s="279"/>
      <c r="K34" s="279"/>
      <c r="L34" s="279"/>
      <c r="M34" s="280"/>
      <c r="N34" s="7"/>
      <c r="O34" s="8"/>
    </row>
    <row r="35" spans="1:13" s="224" customFormat="1" ht="13.5" customHeight="1" thickBot="1">
      <c r="A35" s="405">
        <v>32</v>
      </c>
      <c r="B35" s="406" t="s">
        <v>771</v>
      </c>
      <c r="C35" s="407" t="s">
        <v>167</v>
      </c>
      <c r="D35" s="407" t="s">
        <v>268</v>
      </c>
      <c r="E35" s="407" t="s">
        <v>657</v>
      </c>
      <c r="F35" s="408">
        <v>0.1</v>
      </c>
      <c r="G35" s="409"/>
      <c r="H35" s="407" t="s">
        <v>991</v>
      </c>
      <c r="I35" s="410"/>
      <c r="J35" s="410"/>
      <c r="K35" s="410"/>
      <c r="L35" s="410"/>
      <c r="M35" s="411"/>
    </row>
    <row r="36" spans="1:13" ht="12.75">
      <c r="A36" s="412">
        <f aca="true" t="shared" si="12" ref="A36:A53">A35+1</f>
        <v>33</v>
      </c>
      <c r="B36" s="413" t="s">
        <v>232</v>
      </c>
      <c r="C36" s="302" t="s">
        <v>167</v>
      </c>
      <c r="D36" s="302" t="s">
        <v>22</v>
      </c>
      <c r="E36" s="302" t="s">
        <v>61</v>
      </c>
      <c r="F36" s="311">
        <v>10</v>
      </c>
      <c r="G36" s="496"/>
      <c r="H36" s="495"/>
      <c r="I36" s="495"/>
      <c r="J36" s="495"/>
      <c r="K36" s="495"/>
      <c r="L36" s="495"/>
      <c r="M36" s="497"/>
    </row>
    <row r="37" spans="1:13" ht="12.75">
      <c r="A37" s="320">
        <f t="shared" si="12"/>
        <v>34</v>
      </c>
      <c r="B37" s="416" t="s">
        <v>38</v>
      </c>
      <c r="C37" s="138" t="s">
        <v>155</v>
      </c>
      <c r="D37" s="138" t="s">
        <v>682</v>
      </c>
      <c r="E37" s="138" t="s">
        <v>61</v>
      </c>
      <c r="F37" s="331">
        <v>5</v>
      </c>
      <c r="G37" s="374"/>
      <c r="H37" s="339"/>
      <c r="I37" s="339"/>
      <c r="J37" s="339"/>
      <c r="K37" s="339"/>
      <c r="L37" s="339"/>
      <c r="M37" s="498"/>
    </row>
    <row r="38" spans="1:13" ht="12.75">
      <c r="A38" s="320">
        <f t="shared" si="12"/>
        <v>35</v>
      </c>
      <c r="B38" s="416" t="s">
        <v>1282</v>
      </c>
      <c r="C38" s="138" t="s">
        <v>153</v>
      </c>
      <c r="D38" s="138" t="s">
        <v>683</v>
      </c>
      <c r="E38" s="138" t="s">
        <v>61</v>
      </c>
      <c r="F38" s="331">
        <v>4</v>
      </c>
      <c r="G38" s="374"/>
      <c r="H38" s="339"/>
      <c r="I38" s="339"/>
      <c r="J38" s="339"/>
      <c r="K38" s="339"/>
      <c r="L38" s="339"/>
      <c r="M38" s="498"/>
    </row>
    <row r="39" spans="1:13" ht="12.75">
      <c r="A39" s="320">
        <f t="shared" si="12"/>
        <v>36</v>
      </c>
      <c r="B39" s="416" t="s">
        <v>1294</v>
      </c>
      <c r="C39" s="138" t="s">
        <v>149</v>
      </c>
      <c r="D39" s="138" t="s">
        <v>269</v>
      </c>
      <c r="E39" s="138" t="s">
        <v>61</v>
      </c>
      <c r="F39" s="331">
        <v>3</v>
      </c>
      <c r="G39" s="374"/>
      <c r="H39" s="339"/>
      <c r="I39" s="339"/>
      <c r="J39" s="339"/>
      <c r="K39" s="339"/>
      <c r="L39" s="339"/>
      <c r="M39" s="498"/>
    </row>
    <row r="40" spans="1:13" ht="12.75">
      <c r="A40" s="320">
        <f t="shared" si="12"/>
        <v>37</v>
      </c>
      <c r="B40" s="416" t="s">
        <v>1341</v>
      </c>
      <c r="C40" s="138" t="s">
        <v>146</v>
      </c>
      <c r="D40" s="138" t="s">
        <v>19</v>
      </c>
      <c r="E40" s="138" t="s">
        <v>61</v>
      </c>
      <c r="F40" s="331">
        <v>1</v>
      </c>
      <c r="G40" s="374"/>
      <c r="H40" s="339"/>
      <c r="I40" s="339"/>
      <c r="J40" s="339"/>
      <c r="K40" s="339"/>
      <c r="L40" s="339"/>
      <c r="M40" s="498"/>
    </row>
    <row r="41" spans="1:13" ht="12.75">
      <c r="A41" s="320">
        <f t="shared" si="12"/>
        <v>38</v>
      </c>
      <c r="B41" s="416" t="s">
        <v>1357</v>
      </c>
      <c r="C41" s="138" t="s">
        <v>157</v>
      </c>
      <c r="D41" s="138" t="s">
        <v>651</v>
      </c>
      <c r="E41" s="138" t="s">
        <v>61</v>
      </c>
      <c r="F41" s="331">
        <v>1</v>
      </c>
      <c r="G41" s="374"/>
      <c r="H41" s="339"/>
      <c r="I41" s="339"/>
      <c r="J41" s="339"/>
      <c r="K41" s="339"/>
      <c r="L41" s="339"/>
      <c r="M41" s="498"/>
    </row>
    <row r="42" spans="1:13" ht="12.75">
      <c r="A42" s="320">
        <f t="shared" si="12"/>
        <v>39</v>
      </c>
      <c r="B42" s="416" t="s">
        <v>1385</v>
      </c>
      <c r="C42" s="138" t="s">
        <v>149</v>
      </c>
      <c r="D42" s="138" t="s">
        <v>292</v>
      </c>
      <c r="E42" s="138" t="s">
        <v>61</v>
      </c>
      <c r="F42" s="331">
        <v>0.5</v>
      </c>
      <c r="G42" s="374"/>
      <c r="H42" s="339"/>
      <c r="I42" s="339"/>
      <c r="J42" s="339"/>
      <c r="K42" s="339"/>
      <c r="L42" s="339"/>
      <c r="M42" s="498"/>
    </row>
    <row r="43" spans="1:13" ht="12.75">
      <c r="A43" s="320">
        <f t="shared" si="12"/>
        <v>40</v>
      </c>
      <c r="B43" s="416" t="s">
        <v>1397</v>
      </c>
      <c r="C43" s="138" t="s">
        <v>155</v>
      </c>
      <c r="D43" s="138" t="s">
        <v>298</v>
      </c>
      <c r="E43" s="138" t="s">
        <v>61</v>
      </c>
      <c r="F43" s="331">
        <v>0.5</v>
      </c>
      <c r="G43" s="374"/>
      <c r="H43" s="339"/>
      <c r="I43" s="339"/>
      <c r="J43" s="339"/>
      <c r="K43" s="339"/>
      <c r="L43" s="339"/>
      <c r="M43" s="498"/>
    </row>
    <row r="44" spans="1:13" ht="12.75">
      <c r="A44" s="320">
        <v>41</v>
      </c>
      <c r="B44" s="416" t="s">
        <v>1681</v>
      </c>
      <c r="C44" s="138" t="s">
        <v>146</v>
      </c>
      <c r="D44" s="138" t="s">
        <v>654</v>
      </c>
      <c r="E44" s="138" t="s">
        <v>61</v>
      </c>
      <c r="F44" s="331">
        <v>0.5</v>
      </c>
      <c r="G44" s="374"/>
      <c r="H44" s="339"/>
      <c r="I44" s="339"/>
      <c r="J44" s="339"/>
      <c r="K44" s="339"/>
      <c r="L44" s="339"/>
      <c r="M44" s="498"/>
    </row>
    <row r="45" spans="1:13" ht="12.75">
      <c r="A45" s="320">
        <v>42</v>
      </c>
      <c r="B45" s="416" t="s">
        <v>1431</v>
      </c>
      <c r="C45" s="138" t="s">
        <v>158</v>
      </c>
      <c r="D45" s="138" t="s">
        <v>22</v>
      </c>
      <c r="E45" s="138" t="s">
        <v>61</v>
      </c>
      <c r="F45" s="331">
        <v>0.3</v>
      </c>
      <c r="G45" s="374"/>
      <c r="H45" s="339"/>
      <c r="I45" s="339"/>
      <c r="J45" s="339"/>
      <c r="K45" s="339"/>
      <c r="L45" s="339"/>
      <c r="M45" s="498"/>
    </row>
    <row r="46" spans="1:13" ht="12.75">
      <c r="A46" s="320">
        <v>43</v>
      </c>
      <c r="B46" s="416" t="s">
        <v>1442</v>
      </c>
      <c r="C46" s="138" t="s">
        <v>149</v>
      </c>
      <c r="D46" s="138" t="s">
        <v>62</v>
      </c>
      <c r="E46" s="138" t="s">
        <v>61</v>
      </c>
      <c r="F46" s="331">
        <v>0.3</v>
      </c>
      <c r="G46" s="374"/>
      <c r="H46" s="339"/>
      <c r="I46" s="339"/>
      <c r="J46" s="339"/>
      <c r="K46" s="339"/>
      <c r="L46" s="339"/>
      <c r="M46" s="498"/>
    </row>
    <row r="47" spans="1:13" ht="12.75">
      <c r="A47" s="320">
        <f t="shared" si="12"/>
        <v>44</v>
      </c>
      <c r="B47" s="416" t="s">
        <v>1464</v>
      </c>
      <c r="C47" s="138" t="s">
        <v>149</v>
      </c>
      <c r="D47" s="138" t="s">
        <v>650</v>
      </c>
      <c r="E47" s="138" t="s">
        <v>61</v>
      </c>
      <c r="F47" s="331">
        <v>0.3</v>
      </c>
      <c r="G47" s="374"/>
      <c r="H47" s="339"/>
      <c r="I47" s="339"/>
      <c r="J47" s="339"/>
      <c r="K47" s="339"/>
      <c r="L47" s="339"/>
      <c r="M47" s="498"/>
    </row>
    <row r="48" spans="1:13" ht="12.75">
      <c r="A48" s="320">
        <f t="shared" si="12"/>
        <v>45</v>
      </c>
      <c r="B48" s="416" t="s">
        <v>1465</v>
      </c>
      <c r="C48" s="138" t="s">
        <v>144</v>
      </c>
      <c r="D48" s="138" t="s">
        <v>677</v>
      </c>
      <c r="E48" s="138" t="s">
        <v>61</v>
      </c>
      <c r="F48" s="331">
        <v>0.3</v>
      </c>
      <c r="G48" s="374"/>
      <c r="H48" s="339"/>
      <c r="I48" s="339"/>
      <c r="J48" s="339"/>
      <c r="K48" s="339"/>
      <c r="L48" s="339"/>
      <c r="M48" s="498"/>
    </row>
    <row r="49" spans="1:13" ht="12.75">
      <c r="A49" s="320">
        <f t="shared" si="12"/>
        <v>46</v>
      </c>
      <c r="B49" s="416" t="s">
        <v>1497</v>
      </c>
      <c r="C49" s="138" t="s">
        <v>877</v>
      </c>
      <c r="D49" s="138" t="s">
        <v>655</v>
      </c>
      <c r="E49" s="138" t="s">
        <v>61</v>
      </c>
      <c r="F49" s="331">
        <v>0.1</v>
      </c>
      <c r="G49" s="374"/>
      <c r="H49" s="339"/>
      <c r="I49" s="339"/>
      <c r="J49" s="339"/>
      <c r="K49" s="339"/>
      <c r="L49" s="339"/>
      <c r="M49" s="498"/>
    </row>
    <row r="50" spans="1:13" ht="12.75">
      <c r="A50" s="320">
        <f t="shared" si="12"/>
        <v>47</v>
      </c>
      <c r="B50" s="416" t="s">
        <v>1512</v>
      </c>
      <c r="C50" s="138" t="s">
        <v>150</v>
      </c>
      <c r="D50" s="138" t="s">
        <v>269</v>
      </c>
      <c r="E50" s="138" t="s">
        <v>61</v>
      </c>
      <c r="F50" s="331">
        <v>0.1</v>
      </c>
      <c r="G50" s="374"/>
      <c r="H50" s="339"/>
      <c r="I50" s="339"/>
      <c r="J50" s="339"/>
      <c r="K50" s="339"/>
      <c r="L50" s="339"/>
      <c r="M50" s="498"/>
    </row>
    <row r="51" spans="1:13" ht="12.75">
      <c r="A51" s="320">
        <f t="shared" si="12"/>
        <v>48</v>
      </c>
      <c r="B51" s="416" t="s">
        <v>1603</v>
      </c>
      <c r="C51" s="138" t="s">
        <v>156</v>
      </c>
      <c r="D51" s="138" t="s">
        <v>268</v>
      </c>
      <c r="E51" s="138" t="s">
        <v>61</v>
      </c>
      <c r="F51" s="331">
        <v>0.1</v>
      </c>
      <c r="G51" s="374"/>
      <c r="H51" s="339"/>
      <c r="I51" s="339"/>
      <c r="J51" s="339"/>
      <c r="K51" s="339"/>
      <c r="L51" s="339"/>
      <c r="M51" s="498"/>
    </row>
    <row r="52" spans="1:13" ht="12.75">
      <c r="A52" s="320">
        <f t="shared" si="12"/>
        <v>49</v>
      </c>
      <c r="B52" s="416" t="s">
        <v>1601</v>
      </c>
      <c r="C52" s="138" t="s">
        <v>162</v>
      </c>
      <c r="D52" s="138" t="s">
        <v>678</v>
      </c>
      <c r="E52" s="138" t="s">
        <v>61</v>
      </c>
      <c r="F52" s="331">
        <v>0.1</v>
      </c>
      <c r="G52" s="374"/>
      <c r="H52" s="339"/>
      <c r="I52" s="339"/>
      <c r="J52" s="339"/>
      <c r="K52" s="339"/>
      <c r="L52" s="339"/>
      <c r="M52" s="498"/>
    </row>
    <row r="53" spans="1:13" ht="13.5" thickBot="1">
      <c r="A53" s="421">
        <f t="shared" si="12"/>
        <v>50</v>
      </c>
      <c r="B53" s="422" t="s">
        <v>1602</v>
      </c>
      <c r="C53" s="307" t="s">
        <v>156</v>
      </c>
      <c r="D53" s="307" t="s">
        <v>637</v>
      </c>
      <c r="E53" s="307" t="s">
        <v>61</v>
      </c>
      <c r="F53" s="423">
        <v>0.1</v>
      </c>
      <c r="G53" s="500"/>
      <c r="H53" s="499"/>
      <c r="I53" s="499"/>
      <c r="J53" s="499"/>
      <c r="K53" s="499"/>
      <c r="L53" s="499"/>
      <c r="M53" s="501"/>
    </row>
    <row r="54" spans="1:15" ht="13.5" customHeight="1" thickBot="1">
      <c r="A54" s="23"/>
      <c r="B54" s="62" t="s">
        <v>50</v>
      </c>
      <c r="C54" s="63"/>
      <c r="D54" s="63"/>
      <c r="E54" s="63"/>
      <c r="F54" s="64">
        <f>SUM(F4:F53)</f>
        <v>72.44999999999996</v>
      </c>
      <c r="G54" s="63"/>
      <c r="H54" s="63"/>
      <c r="I54" s="64">
        <f>SUM(I4:I53)</f>
        <v>31.5</v>
      </c>
      <c r="J54" s="64">
        <f>SUM(J4:J53)</f>
        <v>18.9</v>
      </c>
      <c r="K54" s="64">
        <f>SUM(K4:K53)</f>
        <v>8.7</v>
      </c>
      <c r="L54" s="64">
        <f>SUM(L4:L53)</f>
        <v>6.5</v>
      </c>
      <c r="M54" s="65">
        <f>SUM(M4:M53)</f>
        <v>8</v>
      </c>
      <c r="N54" s="7"/>
      <c r="O54" s="8"/>
    </row>
    <row r="55" spans="1:13" ht="13.5" thickBot="1">
      <c r="A55" s="80"/>
      <c r="B55" s="81" t="s">
        <v>990</v>
      </c>
      <c r="C55" s="82"/>
      <c r="D55" s="82"/>
      <c r="E55" s="82"/>
      <c r="F55" s="83">
        <v>6</v>
      </c>
      <c r="G55" s="82"/>
      <c r="H55" s="82"/>
      <c r="I55" s="83"/>
      <c r="J55" s="84"/>
      <c r="K55" s="84"/>
      <c r="L55" s="84"/>
      <c r="M55" s="85"/>
    </row>
    <row r="56" spans="1:13" s="15" customFormat="1" ht="13.5" customHeight="1" thickBot="1">
      <c r="A56" s="10"/>
      <c r="B56" s="11" t="s">
        <v>49</v>
      </c>
      <c r="C56" s="12"/>
      <c r="D56" s="12"/>
      <c r="E56" s="12"/>
      <c r="F56" s="13">
        <f>83-SUM(F54:F55)</f>
        <v>4.55000000000004</v>
      </c>
      <c r="G56" s="12"/>
      <c r="H56" s="12"/>
      <c r="I56" s="13"/>
      <c r="J56" s="24"/>
      <c r="K56" s="24"/>
      <c r="L56" s="24"/>
      <c r="M56" s="25"/>
    </row>
    <row r="57" spans="1:13" s="15" customFormat="1" ht="13.5" customHeight="1">
      <c r="A57" s="8"/>
      <c r="B57" s="14"/>
      <c r="C57" s="8"/>
      <c r="D57" s="8"/>
      <c r="E57" s="8"/>
      <c r="F57" s="7"/>
      <c r="G57" s="8"/>
      <c r="H57" s="8"/>
      <c r="I57" s="8"/>
      <c r="J57" s="8"/>
      <c r="K57"/>
      <c r="L57"/>
      <c r="M57"/>
    </row>
    <row r="58" spans="1:14" s="15" customFormat="1" ht="12.75">
      <c r="A58"/>
      <c r="B58"/>
      <c r="C58"/>
      <c r="D58"/>
      <c r="E58"/>
      <c r="F58"/>
      <c r="G58" s="16"/>
      <c r="H58"/>
      <c r="I58"/>
      <c r="J58"/>
      <c r="K58"/>
      <c r="L58"/>
      <c r="M58"/>
      <c r="N58" s="8"/>
    </row>
    <row r="59" spans="2:13" s="69" customFormat="1" ht="13.5" customHeight="1" thickBot="1">
      <c r="B59" s="15" t="s">
        <v>1267</v>
      </c>
      <c r="C59" s="8"/>
      <c r="D59" s="8"/>
      <c r="E59" s="15"/>
      <c r="F59" s="7"/>
      <c r="G59" s="8"/>
      <c r="H59" s="8"/>
      <c r="I59" s="8"/>
      <c r="J59" s="8"/>
      <c r="K59" s="8"/>
      <c r="L59" s="8"/>
      <c r="M59" s="8"/>
    </row>
    <row r="60" spans="2:17" ht="13.5" customHeight="1">
      <c r="B60" s="551" t="s">
        <v>1176</v>
      </c>
      <c r="C60" s="569" t="s">
        <v>149</v>
      </c>
      <c r="D60" s="569" t="s">
        <v>323</v>
      </c>
      <c r="E60" s="569" t="s">
        <v>1266</v>
      </c>
      <c r="F60" s="552">
        <v>0.7</v>
      </c>
      <c r="G60" s="552"/>
      <c r="H60" s="552"/>
      <c r="I60" s="552"/>
      <c r="J60" s="552"/>
      <c r="K60" s="552"/>
      <c r="L60" s="552"/>
      <c r="M60" s="553"/>
      <c r="N60" s="69"/>
      <c r="O60" s="69"/>
      <c r="P60" s="69"/>
      <c r="Q60" s="69"/>
    </row>
    <row r="61" spans="2:17" ht="13.5" customHeight="1">
      <c r="B61" s="554" t="s">
        <v>1177</v>
      </c>
      <c r="C61" s="568" t="s">
        <v>153</v>
      </c>
      <c r="D61" s="568" t="s">
        <v>19</v>
      </c>
      <c r="E61" s="568" t="s">
        <v>1266</v>
      </c>
      <c r="F61" s="550">
        <v>0.5</v>
      </c>
      <c r="G61" s="550"/>
      <c r="H61" s="550"/>
      <c r="I61" s="550"/>
      <c r="J61" s="550"/>
      <c r="K61" s="550"/>
      <c r="L61" s="550"/>
      <c r="M61" s="555"/>
      <c r="N61" s="69"/>
      <c r="O61" s="69"/>
      <c r="P61" s="69"/>
      <c r="Q61" s="69"/>
    </row>
    <row r="62" spans="2:17" ht="13.5" customHeight="1">
      <c r="B62" s="554" t="s">
        <v>1178</v>
      </c>
      <c r="C62" s="568" t="s">
        <v>157</v>
      </c>
      <c r="D62" s="568" t="s">
        <v>681</v>
      </c>
      <c r="E62" s="568" t="s">
        <v>1266</v>
      </c>
      <c r="F62" s="550">
        <v>0.4</v>
      </c>
      <c r="G62" s="550"/>
      <c r="H62" s="550"/>
      <c r="I62" s="550"/>
      <c r="J62" s="550"/>
      <c r="K62" s="550"/>
      <c r="L62" s="550"/>
      <c r="M62" s="555"/>
      <c r="N62" s="69"/>
      <c r="O62" s="69"/>
      <c r="P62" s="69"/>
      <c r="Q62" s="69"/>
    </row>
    <row r="63" spans="2:17" ht="13.5" customHeight="1">
      <c r="B63" s="554" t="s">
        <v>1179</v>
      </c>
      <c r="C63" s="568" t="s">
        <v>159</v>
      </c>
      <c r="D63" s="568" t="s">
        <v>656</v>
      </c>
      <c r="E63" s="568" t="s">
        <v>1266</v>
      </c>
      <c r="F63" s="550">
        <v>0.3</v>
      </c>
      <c r="G63" s="550"/>
      <c r="H63" s="550"/>
      <c r="I63" s="550"/>
      <c r="J63" s="550"/>
      <c r="K63" s="550"/>
      <c r="L63" s="550"/>
      <c r="M63" s="555"/>
      <c r="N63" s="69"/>
      <c r="O63" s="69"/>
      <c r="P63" s="69"/>
      <c r="Q63" s="69"/>
    </row>
    <row r="64" spans="2:17" ht="13.5" customHeight="1">
      <c r="B64" s="554" t="s">
        <v>1180</v>
      </c>
      <c r="C64" s="568" t="s">
        <v>153</v>
      </c>
      <c r="D64" s="568" t="s">
        <v>650</v>
      </c>
      <c r="E64" s="568" t="s">
        <v>1266</v>
      </c>
      <c r="F64" s="550">
        <v>0.2</v>
      </c>
      <c r="G64" s="550"/>
      <c r="H64" s="550"/>
      <c r="I64" s="550"/>
      <c r="J64" s="550"/>
      <c r="K64" s="550"/>
      <c r="L64" s="550"/>
      <c r="M64" s="555"/>
      <c r="N64" s="69"/>
      <c r="O64" s="69"/>
      <c r="P64" s="69"/>
      <c r="Q64" s="69"/>
    </row>
    <row r="65" spans="2:17" ht="13.5" customHeight="1">
      <c r="B65" s="554" t="s">
        <v>1181</v>
      </c>
      <c r="C65" s="568" t="s">
        <v>146</v>
      </c>
      <c r="D65" s="568" t="s">
        <v>637</v>
      </c>
      <c r="E65" s="568" t="s">
        <v>1266</v>
      </c>
      <c r="F65" s="550">
        <v>0.1</v>
      </c>
      <c r="G65" s="550"/>
      <c r="H65" s="550"/>
      <c r="I65" s="550"/>
      <c r="J65" s="550"/>
      <c r="K65" s="550"/>
      <c r="L65" s="550"/>
      <c r="M65" s="555"/>
      <c r="N65" s="69"/>
      <c r="O65" s="69"/>
      <c r="P65" s="69"/>
      <c r="Q65" s="69"/>
    </row>
    <row r="66" spans="2:17" ht="13.5" customHeight="1">
      <c r="B66" s="554" t="s">
        <v>1182</v>
      </c>
      <c r="C66" s="568" t="s">
        <v>151</v>
      </c>
      <c r="D66" s="568" t="s">
        <v>633</v>
      </c>
      <c r="E66" s="568" t="s">
        <v>1266</v>
      </c>
      <c r="F66" s="550">
        <v>0.1</v>
      </c>
      <c r="G66" s="550"/>
      <c r="H66" s="550"/>
      <c r="I66" s="550"/>
      <c r="J66" s="550"/>
      <c r="K66" s="550"/>
      <c r="L66" s="550"/>
      <c r="M66" s="555"/>
      <c r="N66" s="69"/>
      <c r="O66" s="69"/>
      <c r="P66" s="69"/>
      <c r="Q66" s="69"/>
    </row>
    <row r="67" spans="2:17" ht="13.5" customHeight="1">
      <c r="B67" s="554" t="s">
        <v>1183</v>
      </c>
      <c r="C67" s="568" t="s">
        <v>156</v>
      </c>
      <c r="D67" s="568" t="s">
        <v>678</v>
      </c>
      <c r="E67" s="568" t="s">
        <v>1266</v>
      </c>
      <c r="F67" s="550">
        <v>0.1</v>
      </c>
      <c r="G67" s="550"/>
      <c r="H67" s="550"/>
      <c r="I67" s="550"/>
      <c r="J67" s="550"/>
      <c r="K67" s="550"/>
      <c r="L67" s="550"/>
      <c r="M67" s="555"/>
      <c r="N67" s="69"/>
      <c r="O67" s="69"/>
      <c r="P67" s="69"/>
      <c r="Q67" s="69"/>
    </row>
    <row r="68" spans="2:17" ht="13.5" customHeight="1">
      <c r="B68" s="554" t="s">
        <v>1184</v>
      </c>
      <c r="C68" s="568" t="s">
        <v>146</v>
      </c>
      <c r="D68" s="568" t="s">
        <v>290</v>
      </c>
      <c r="E68" s="568" t="s">
        <v>1266</v>
      </c>
      <c r="F68" s="550">
        <v>0.1</v>
      </c>
      <c r="G68" s="550"/>
      <c r="H68" s="550"/>
      <c r="I68" s="550"/>
      <c r="J68" s="550"/>
      <c r="K68" s="550"/>
      <c r="L68" s="550"/>
      <c r="M68" s="555"/>
      <c r="N68" s="69"/>
      <c r="O68" s="69"/>
      <c r="P68" s="69"/>
      <c r="Q68" s="69"/>
    </row>
    <row r="69" spans="2:17" ht="13.5" customHeight="1" thickBot="1">
      <c r="B69" s="556" t="s">
        <v>1185</v>
      </c>
      <c r="C69" s="570" t="s">
        <v>156</v>
      </c>
      <c r="D69" s="570" t="s">
        <v>323</v>
      </c>
      <c r="E69" s="570" t="s">
        <v>1266</v>
      </c>
      <c r="F69" s="557">
        <v>0.1</v>
      </c>
      <c r="G69" s="557"/>
      <c r="H69" s="557"/>
      <c r="I69" s="557"/>
      <c r="J69" s="557"/>
      <c r="K69" s="557"/>
      <c r="L69" s="557"/>
      <c r="M69" s="558"/>
      <c r="N69" s="69"/>
      <c r="O69" s="69"/>
      <c r="P69" s="69"/>
      <c r="Q69" s="69"/>
    </row>
    <row r="70" ht="13.5" customHeight="1"/>
  </sheetData>
  <mergeCells count="1">
    <mergeCell ref="B1:E1"/>
  </mergeCells>
  <hyperlinks>
    <hyperlink ref="B7" r:id="rId1" display="http://www.nfl.com/draft/profiles/2005/williams_carnell"/>
    <hyperlink ref="D2" r:id="rId2" display="mailto:SSuddeth@mindspring.com"/>
  </hyperlinks>
  <printOptions/>
  <pageMargins left="0.75" right="0.75" top="1" bottom="1" header="0.5" footer="0.5"/>
  <pageSetup horizontalDpi="600" verticalDpi="600" orientation="portrait" r:id="rId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2"/>
  </sheetPr>
  <dimension ref="A1:IV69"/>
  <sheetViews>
    <sheetView workbookViewId="0" topLeftCell="A34">
      <selection activeCell="A52" sqref="A52"/>
    </sheetView>
  </sheetViews>
  <sheetFormatPr defaultColWidth="9.140625" defaultRowHeight="12.75"/>
  <cols>
    <col min="1" max="1" width="8.7109375" style="0" bestFit="1" customWidth="1"/>
    <col min="2" max="2" width="21.7109375" style="0" customWidth="1"/>
    <col min="3" max="4" width="8.00390625" style="0" customWidth="1"/>
    <col min="5" max="5" width="12.8515625" style="0" customWidth="1"/>
    <col min="6" max="6" width="10.28125" style="142" customWidth="1"/>
    <col min="7" max="7" width="9.7109375" style="16" customWidth="1"/>
    <col min="8" max="8" width="13.57421875" style="0" bestFit="1" customWidth="1"/>
    <col min="9" max="13" width="9.421875" style="53" customWidth="1"/>
    <col min="14" max="14" width="3.28125" style="0" bestFit="1" customWidth="1"/>
    <col min="15" max="15" width="4.00390625" style="0" bestFit="1" customWidth="1"/>
    <col min="16" max="16" width="15.57421875" style="0" bestFit="1" customWidth="1"/>
    <col min="17" max="17" width="13.7109375" style="0" bestFit="1" customWidth="1"/>
    <col min="24" max="24" width="3.00390625" style="0" bestFit="1" customWidth="1"/>
    <col min="25" max="25" width="22.00390625" style="0" customWidth="1"/>
    <col min="26" max="26" width="8.28125" style="0" bestFit="1" customWidth="1"/>
    <col min="27" max="27" width="8.140625" style="0" bestFit="1" customWidth="1"/>
    <col min="28" max="28" width="8.7109375" style="0" bestFit="1" customWidth="1"/>
    <col min="29" max="29" width="8.57421875" style="0" bestFit="1" customWidth="1"/>
    <col min="30" max="30" width="8.421875" style="0" bestFit="1" customWidth="1"/>
    <col min="31" max="32" width="8.7109375" style="0" bestFit="1" customWidth="1"/>
    <col min="33" max="33" width="6.7109375" style="0" bestFit="1" customWidth="1"/>
    <col min="34" max="34" width="6.00390625" style="0" bestFit="1" customWidth="1"/>
  </cols>
  <sheetData>
    <row r="1" spans="1:10" ht="20.25">
      <c r="A1" s="1"/>
      <c r="B1" s="633" t="s">
        <v>245</v>
      </c>
      <c r="C1" s="633"/>
      <c r="D1" s="633"/>
      <c r="E1" s="633"/>
      <c r="F1" s="633"/>
      <c r="G1" s="1"/>
      <c r="H1" s="1"/>
      <c r="I1" s="2"/>
      <c r="J1" s="2"/>
    </row>
    <row r="2" spans="1:13" s="120" customFormat="1" ht="12.75">
      <c r="A2" s="117"/>
      <c r="B2" s="118" t="s">
        <v>10</v>
      </c>
      <c r="C2" s="118"/>
      <c r="D2" s="137" t="s">
        <v>11</v>
      </c>
      <c r="E2" s="117"/>
      <c r="F2" s="117"/>
      <c r="G2" s="117" t="s">
        <v>356</v>
      </c>
      <c r="H2" s="117"/>
      <c r="I2" s="122"/>
      <c r="J2" s="122"/>
      <c r="K2" s="122"/>
      <c r="L2" s="122"/>
      <c r="M2" s="121"/>
    </row>
    <row r="3" spans="1:13" s="15" customFormat="1" ht="26.25" thickBot="1">
      <c r="A3" s="3"/>
      <c r="B3" s="4" t="s">
        <v>139</v>
      </c>
      <c r="C3" s="3" t="s">
        <v>140</v>
      </c>
      <c r="D3" s="3" t="s">
        <v>260</v>
      </c>
      <c r="E3" s="3" t="s">
        <v>141</v>
      </c>
      <c r="F3" s="32" t="s">
        <v>4</v>
      </c>
      <c r="G3" s="32" t="s">
        <v>142</v>
      </c>
      <c r="H3" s="32" t="s">
        <v>5</v>
      </c>
      <c r="I3" s="32">
        <v>2009</v>
      </c>
      <c r="J3" s="32">
        <v>2010</v>
      </c>
      <c r="K3" s="32">
        <v>2011</v>
      </c>
      <c r="L3" s="32">
        <v>2012</v>
      </c>
      <c r="M3" s="32">
        <f>L3+1</f>
        <v>2013</v>
      </c>
    </row>
    <row r="4" spans="1:13" s="15" customFormat="1" ht="12.75">
      <c r="A4" s="5">
        <f aca="true" t="shared" si="0" ref="A4:A38">A3+1</f>
        <v>1</v>
      </c>
      <c r="B4" s="38" t="s">
        <v>863</v>
      </c>
      <c r="C4" s="40" t="s">
        <v>154</v>
      </c>
      <c r="D4" s="40" t="s">
        <v>289</v>
      </c>
      <c r="E4" s="40" t="s">
        <v>145</v>
      </c>
      <c r="F4" s="41">
        <v>0.5</v>
      </c>
      <c r="G4" s="40">
        <v>4</v>
      </c>
      <c r="H4" s="40">
        <f aca="true" t="shared" si="1" ref="H4:H33">IF(G4="","",G4-1)</f>
        <v>3</v>
      </c>
      <c r="I4" s="50">
        <f aca="true" t="shared" si="2" ref="I4:I33">IF(G4="","",IF(G4&lt;=4,IF(H4&gt;=1,IF(F4&lt;=9,F4+1,10),0),IF(H4&gt;=1,IF(F4&lt;=8.5,F4+1.5,10),0)))</f>
        <v>1.5</v>
      </c>
      <c r="J4" s="50">
        <f aca="true" t="shared" si="3" ref="J4:J33">IF(G4="","",IF(G4&lt;=4,IF(H4&gt;=2,IF(I4&lt;=9,I4+1,10),0),IF(H4&gt;=2,IF(I4&lt;=8.5,I4+1.5,10),0)))</f>
        <v>2.5</v>
      </c>
      <c r="K4" s="50">
        <f aca="true" t="shared" si="4" ref="K4:K33">IF(G4="","",IF(G4&lt;=4,IF(H4&gt;=3,IF(J4&lt;=9,J4+1,10),0),IF(H4&gt;=3,IF(J4&lt;=8.5,J4+1.5,10),0)))</f>
        <v>3.5</v>
      </c>
      <c r="L4" s="50">
        <f aca="true" t="shared" si="5" ref="L4:L33">IF(G4="","",IF(G4&lt;=4,IF(H4&gt;=4,IF(K4&lt;=9,K4+1,10),0),IF(H4&gt;=4,IF(K4&lt;=8.5,K4+1.5,10),0)))</f>
        <v>0</v>
      </c>
      <c r="M4" s="51">
        <f aca="true" t="shared" si="6" ref="M4:M33">IF(G4="","",IF(G4&lt;=4,IF(H4&gt;=5,IF(L4&lt;=9,L4+1,10),0),IF(H4&gt;=5,IF(L4&lt;=8.5,L4+1.5,10),0)))</f>
        <v>0</v>
      </c>
    </row>
    <row r="5" spans="1:13" ht="13.5" customHeight="1">
      <c r="A5" s="6">
        <f t="shared" si="0"/>
        <v>2</v>
      </c>
      <c r="B5" s="99" t="s">
        <v>956</v>
      </c>
      <c r="C5" s="97" t="s">
        <v>957</v>
      </c>
      <c r="D5" s="97" t="s">
        <v>262</v>
      </c>
      <c r="E5" s="97" t="s">
        <v>145</v>
      </c>
      <c r="F5" s="98">
        <v>0.5</v>
      </c>
      <c r="G5" s="97">
        <v>4</v>
      </c>
      <c r="H5" s="97">
        <f t="shared" si="1"/>
        <v>3</v>
      </c>
      <c r="I5" s="379">
        <f t="shared" si="2"/>
        <v>1.5</v>
      </c>
      <c r="J5" s="379">
        <f t="shared" si="3"/>
        <v>2.5</v>
      </c>
      <c r="K5" s="379">
        <f t="shared" si="4"/>
        <v>3.5</v>
      </c>
      <c r="L5" s="379">
        <f t="shared" si="5"/>
        <v>0</v>
      </c>
      <c r="M5" s="380">
        <f t="shared" si="6"/>
        <v>0</v>
      </c>
    </row>
    <row r="6" spans="1:256" s="45" customFormat="1" ht="13.5" customHeight="1">
      <c r="A6" s="29">
        <f t="shared" si="0"/>
        <v>3</v>
      </c>
      <c r="B6" s="39" t="s">
        <v>416</v>
      </c>
      <c r="C6" s="42" t="s">
        <v>147</v>
      </c>
      <c r="D6" s="42" t="s">
        <v>277</v>
      </c>
      <c r="E6" s="42" t="s">
        <v>145</v>
      </c>
      <c r="F6" s="43">
        <v>0.4</v>
      </c>
      <c r="G6" s="42">
        <v>4</v>
      </c>
      <c r="H6" s="42">
        <f t="shared" si="1"/>
        <v>3</v>
      </c>
      <c r="I6" s="48">
        <f t="shared" si="2"/>
        <v>1.4</v>
      </c>
      <c r="J6" s="48">
        <f t="shared" si="3"/>
        <v>2.4</v>
      </c>
      <c r="K6" s="48">
        <f t="shared" si="4"/>
        <v>3.4</v>
      </c>
      <c r="L6" s="48">
        <f t="shared" si="5"/>
        <v>0</v>
      </c>
      <c r="M6" s="52">
        <f t="shared" si="6"/>
        <v>0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45" customFormat="1" ht="13.5" customHeight="1">
      <c r="A7" s="29">
        <f t="shared" si="0"/>
        <v>4</v>
      </c>
      <c r="B7" s="39" t="s">
        <v>176</v>
      </c>
      <c r="C7" s="42" t="s">
        <v>156</v>
      </c>
      <c r="D7" s="42" t="s">
        <v>276</v>
      </c>
      <c r="E7" s="42" t="s">
        <v>145</v>
      </c>
      <c r="F7" s="43">
        <v>10</v>
      </c>
      <c r="G7" s="42">
        <v>3</v>
      </c>
      <c r="H7" s="42">
        <f t="shared" si="1"/>
        <v>2</v>
      </c>
      <c r="I7" s="48">
        <f t="shared" si="2"/>
        <v>10</v>
      </c>
      <c r="J7" s="48">
        <f t="shared" si="3"/>
        <v>10</v>
      </c>
      <c r="K7" s="48">
        <f t="shared" si="4"/>
        <v>0</v>
      </c>
      <c r="L7" s="48">
        <f t="shared" si="5"/>
        <v>0</v>
      </c>
      <c r="M7" s="52">
        <f t="shared" si="6"/>
        <v>0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3" ht="13.5" customHeight="1">
      <c r="A8" s="29">
        <f t="shared" si="0"/>
        <v>5</v>
      </c>
      <c r="B8" s="39" t="s">
        <v>379</v>
      </c>
      <c r="C8" s="42" t="s">
        <v>144</v>
      </c>
      <c r="D8" s="42" t="s">
        <v>293</v>
      </c>
      <c r="E8" s="42" t="s">
        <v>145</v>
      </c>
      <c r="F8" s="43">
        <v>1.5</v>
      </c>
      <c r="G8" s="42">
        <v>3</v>
      </c>
      <c r="H8" s="42">
        <f t="shared" si="1"/>
        <v>2</v>
      </c>
      <c r="I8" s="48">
        <f t="shared" si="2"/>
        <v>2.5</v>
      </c>
      <c r="J8" s="48">
        <f t="shared" si="3"/>
        <v>3.5</v>
      </c>
      <c r="K8" s="48">
        <f t="shared" si="4"/>
        <v>0</v>
      </c>
      <c r="L8" s="48">
        <f t="shared" si="5"/>
        <v>0</v>
      </c>
      <c r="M8" s="52">
        <f t="shared" si="6"/>
        <v>0</v>
      </c>
    </row>
    <row r="9" spans="1:13" ht="13.5" customHeight="1">
      <c r="A9" s="29">
        <f t="shared" si="0"/>
        <v>6</v>
      </c>
      <c r="B9" s="39" t="s">
        <v>849</v>
      </c>
      <c r="C9" s="42" t="s">
        <v>150</v>
      </c>
      <c r="D9" s="42" t="s">
        <v>268</v>
      </c>
      <c r="E9" s="42" t="s">
        <v>145</v>
      </c>
      <c r="F9" s="43">
        <v>1</v>
      </c>
      <c r="G9" s="42">
        <v>3</v>
      </c>
      <c r="H9" s="42">
        <f t="shared" si="1"/>
        <v>2</v>
      </c>
      <c r="I9" s="48">
        <f t="shared" si="2"/>
        <v>2</v>
      </c>
      <c r="J9" s="48">
        <f t="shared" si="3"/>
        <v>3</v>
      </c>
      <c r="K9" s="48">
        <f t="shared" si="4"/>
        <v>0</v>
      </c>
      <c r="L9" s="48">
        <f t="shared" si="5"/>
        <v>0</v>
      </c>
      <c r="M9" s="52">
        <f t="shared" si="6"/>
        <v>0</v>
      </c>
    </row>
    <row r="10" spans="1:13" ht="13.5" customHeight="1">
      <c r="A10" s="29">
        <f t="shared" si="0"/>
        <v>7</v>
      </c>
      <c r="B10" s="39" t="s">
        <v>869</v>
      </c>
      <c r="C10" s="42" t="s">
        <v>146</v>
      </c>
      <c r="D10" s="42" t="s">
        <v>293</v>
      </c>
      <c r="E10" s="42" t="s">
        <v>145</v>
      </c>
      <c r="F10" s="43">
        <v>0.5</v>
      </c>
      <c r="G10" s="42">
        <v>3</v>
      </c>
      <c r="H10" s="42">
        <f t="shared" si="1"/>
        <v>2</v>
      </c>
      <c r="I10" s="48">
        <f t="shared" si="2"/>
        <v>1.5</v>
      </c>
      <c r="J10" s="48">
        <f t="shared" si="3"/>
        <v>2.5</v>
      </c>
      <c r="K10" s="48">
        <f t="shared" si="4"/>
        <v>0</v>
      </c>
      <c r="L10" s="48">
        <f t="shared" si="5"/>
        <v>0</v>
      </c>
      <c r="M10" s="52">
        <f t="shared" si="6"/>
        <v>0</v>
      </c>
    </row>
    <row r="11" spans="1:13" ht="13.5" customHeight="1">
      <c r="A11" s="29">
        <f t="shared" si="0"/>
        <v>8</v>
      </c>
      <c r="B11" s="39" t="s">
        <v>904</v>
      </c>
      <c r="C11" s="42" t="s">
        <v>161</v>
      </c>
      <c r="D11" s="42" t="s">
        <v>314</v>
      </c>
      <c r="E11" s="42" t="s">
        <v>145</v>
      </c>
      <c r="F11" s="43">
        <v>0.5</v>
      </c>
      <c r="G11" s="42">
        <v>3</v>
      </c>
      <c r="H11" s="42">
        <f t="shared" si="1"/>
        <v>2</v>
      </c>
      <c r="I11" s="48">
        <f t="shared" si="2"/>
        <v>1.5</v>
      </c>
      <c r="J11" s="48">
        <f t="shared" si="3"/>
        <v>2.5</v>
      </c>
      <c r="K11" s="48">
        <f t="shared" si="4"/>
        <v>0</v>
      </c>
      <c r="L11" s="48">
        <f t="shared" si="5"/>
        <v>0</v>
      </c>
      <c r="M11" s="52">
        <f t="shared" si="6"/>
        <v>0</v>
      </c>
    </row>
    <row r="12" spans="1:13" ht="13.5" customHeight="1">
      <c r="A12" s="29">
        <f t="shared" si="0"/>
        <v>9</v>
      </c>
      <c r="B12" s="39" t="s">
        <v>879</v>
      </c>
      <c r="C12" s="42" t="s">
        <v>153</v>
      </c>
      <c r="D12" s="42" t="s">
        <v>323</v>
      </c>
      <c r="E12" s="42" t="s">
        <v>145</v>
      </c>
      <c r="F12" s="43">
        <v>0.3</v>
      </c>
      <c r="G12" s="42">
        <v>3</v>
      </c>
      <c r="H12" s="42">
        <f t="shared" si="1"/>
        <v>2</v>
      </c>
      <c r="I12" s="48">
        <f t="shared" si="2"/>
        <v>1.3</v>
      </c>
      <c r="J12" s="48">
        <f t="shared" si="3"/>
        <v>2.3</v>
      </c>
      <c r="K12" s="48">
        <f t="shared" si="4"/>
        <v>0</v>
      </c>
      <c r="L12" s="48">
        <f t="shared" si="5"/>
        <v>0</v>
      </c>
      <c r="M12" s="52">
        <f t="shared" si="6"/>
        <v>0</v>
      </c>
    </row>
    <row r="13" spans="1:13" ht="13.5" customHeight="1">
      <c r="A13" s="29">
        <f t="shared" si="0"/>
        <v>10</v>
      </c>
      <c r="B13" s="39" t="s">
        <v>443</v>
      </c>
      <c r="C13" s="42" t="s">
        <v>165</v>
      </c>
      <c r="D13" s="42" t="s">
        <v>277</v>
      </c>
      <c r="E13" s="42" t="s">
        <v>145</v>
      </c>
      <c r="F13" s="43">
        <v>0.2</v>
      </c>
      <c r="G13" s="42">
        <v>3</v>
      </c>
      <c r="H13" s="42">
        <f t="shared" si="1"/>
        <v>2</v>
      </c>
      <c r="I13" s="48">
        <f t="shared" si="2"/>
        <v>1.2</v>
      </c>
      <c r="J13" s="48">
        <f t="shared" si="3"/>
        <v>2.2</v>
      </c>
      <c r="K13" s="48">
        <f t="shared" si="4"/>
        <v>0</v>
      </c>
      <c r="L13" s="48">
        <f t="shared" si="5"/>
        <v>0</v>
      </c>
      <c r="M13" s="52">
        <f t="shared" si="6"/>
        <v>0</v>
      </c>
    </row>
    <row r="14" spans="1:13" ht="13.5" customHeight="1">
      <c r="A14" s="29">
        <f t="shared" si="0"/>
        <v>11</v>
      </c>
      <c r="B14" s="39" t="s">
        <v>919</v>
      </c>
      <c r="C14" s="42" t="s">
        <v>153</v>
      </c>
      <c r="D14" s="42" t="s">
        <v>275</v>
      </c>
      <c r="E14" s="42" t="s">
        <v>145</v>
      </c>
      <c r="F14" s="43">
        <v>0.1</v>
      </c>
      <c r="G14" s="42">
        <v>3</v>
      </c>
      <c r="H14" s="42">
        <f t="shared" si="1"/>
        <v>2</v>
      </c>
      <c r="I14" s="48">
        <f t="shared" si="2"/>
        <v>1.1</v>
      </c>
      <c r="J14" s="48">
        <f t="shared" si="3"/>
        <v>2.1</v>
      </c>
      <c r="K14" s="48">
        <f t="shared" si="4"/>
        <v>0</v>
      </c>
      <c r="L14" s="48">
        <f t="shared" si="5"/>
        <v>0</v>
      </c>
      <c r="M14" s="52">
        <f t="shared" si="6"/>
        <v>0</v>
      </c>
    </row>
    <row r="15" spans="1:13" ht="13.5" customHeight="1">
      <c r="A15" s="6">
        <f t="shared" si="0"/>
        <v>12</v>
      </c>
      <c r="B15" s="99" t="s">
        <v>946</v>
      </c>
      <c r="C15" s="97" t="s">
        <v>944</v>
      </c>
      <c r="D15" s="97" t="s">
        <v>947</v>
      </c>
      <c r="E15" s="97" t="s">
        <v>145</v>
      </c>
      <c r="F15" s="98">
        <v>0.1</v>
      </c>
      <c r="G15" s="97">
        <v>3</v>
      </c>
      <c r="H15" s="97">
        <f t="shared" si="1"/>
        <v>2</v>
      </c>
      <c r="I15" s="379">
        <f t="shared" si="2"/>
        <v>1.1</v>
      </c>
      <c r="J15" s="379">
        <f t="shared" si="3"/>
        <v>2.1</v>
      </c>
      <c r="K15" s="379">
        <f t="shared" si="4"/>
        <v>0</v>
      </c>
      <c r="L15" s="379">
        <f t="shared" si="5"/>
        <v>0</v>
      </c>
      <c r="M15" s="380">
        <f t="shared" si="6"/>
        <v>0</v>
      </c>
    </row>
    <row r="16" spans="1:13" ht="13.5" customHeight="1">
      <c r="A16" s="29">
        <f t="shared" si="0"/>
        <v>13</v>
      </c>
      <c r="B16" s="39" t="s">
        <v>474</v>
      </c>
      <c r="C16" s="42" t="s">
        <v>167</v>
      </c>
      <c r="D16" s="42" t="s">
        <v>293</v>
      </c>
      <c r="E16" s="42" t="s">
        <v>145</v>
      </c>
      <c r="F16" s="43">
        <v>0.1</v>
      </c>
      <c r="G16" s="42">
        <v>3</v>
      </c>
      <c r="H16" s="42">
        <f t="shared" si="1"/>
        <v>2</v>
      </c>
      <c r="I16" s="48">
        <f t="shared" si="2"/>
        <v>1.1</v>
      </c>
      <c r="J16" s="48">
        <f t="shared" si="3"/>
        <v>2.1</v>
      </c>
      <c r="K16" s="48">
        <f t="shared" si="4"/>
        <v>0</v>
      </c>
      <c r="L16" s="48">
        <f t="shared" si="5"/>
        <v>0</v>
      </c>
      <c r="M16" s="52">
        <f t="shared" si="6"/>
        <v>0</v>
      </c>
    </row>
    <row r="17" spans="1:13" ht="13.5" customHeight="1">
      <c r="A17" s="29">
        <f t="shared" si="0"/>
        <v>14</v>
      </c>
      <c r="B17" s="39" t="s">
        <v>475</v>
      </c>
      <c r="C17" s="42" t="s">
        <v>161</v>
      </c>
      <c r="D17" s="42" t="s">
        <v>293</v>
      </c>
      <c r="E17" s="42" t="s">
        <v>145</v>
      </c>
      <c r="F17" s="43">
        <v>0.1</v>
      </c>
      <c r="G17" s="42">
        <v>3</v>
      </c>
      <c r="H17" s="42">
        <f t="shared" si="1"/>
        <v>2</v>
      </c>
      <c r="I17" s="48">
        <f t="shared" si="2"/>
        <v>1.1</v>
      </c>
      <c r="J17" s="48">
        <f t="shared" si="3"/>
        <v>2.1</v>
      </c>
      <c r="K17" s="48">
        <f t="shared" si="4"/>
        <v>0</v>
      </c>
      <c r="L17" s="48">
        <f t="shared" si="5"/>
        <v>0</v>
      </c>
      <c r="M17" s="52">
        <f t="shared" si="6"/>
        <v>0</v>
      </c>
    </row>
    <row r="18" spans="1:13" ht="13.5" customHeight="1">
      <c r="A18" s="29">
        <f t="shared" si="0"/>
        <v>15</v>
      </c>
      <c r="B18" s="39" t="s">
        <v>319</v>
      </c>
      <c r="C18" s="42" t="s">
        <v>149</v>
      </c>
      <c r="D18" s="42" t="s">
        <v>297</v>
      </c>
      <c r="E18" s="42" t="s">
        <v>145</v>
      </c>
      <c r="F18" s="43">
        <v>2.5</v>
      </c>
      <c r="G18" s="42">
        <v>4</v>
      </c>
      <c r="H18" s="42">
        <v>1</v>
      </c>
      <c r="I18" s="57">
        <f>IF(G18="","",IF(G18&lt;=4,IF(H18&gt;=1,IF(F18&lt;=9,F18+1,10),0),IF(H18&gt;=1,IF(F18&lt;=8.5,F18+1.5,10),0)))</f>
        <v>3.5</v>
      </c>
      <c r="J18" s="57">
        <f>IF(G18="","",IF(G18&lt;=4,IF(H18&gt;=2,IF(I18&lt;=9,I18+1,10),0),IF(H18&gt;=2,IF(I18&lt;=8.5,I18+1.5,10),0)))</f>
        <v>0</v>
      </c>
      <c r="K18" s="57">
        <f>IF(G18="","",IF(G18&lt;=4,IF(H18&gt;=3,IF(J18&lt;=9,J18+1,10),0),IF(H18&gt;=3,IF(J18&lt;=8.5,J18+1.5,10),0)))</f>
        <v>0</v>
      </c>
      <c r="L18" s="57">
        <f>IF(G18="","",IF(G18&lt;=4,IF(H18&gt;=4,IF(K18&lt;=9,K18+1,10),0),IF(H18&gt;=4,IF(K18&lt;=8.5,K18+1.5,10),0)))</f>
        <v>0</v>
      </c>
      <c r="M18" s="60">
        <f>IF(G18="","",IF(G18&lt;=4,IF(H18&gt;=5,IF(L18&lt;=9,L18+1,10),0),IF(H18&gt;=5,IF(L18&lt;=8.5,L18+1.5,10),0)))</f>
        <v>0</v>
      </c>
    </row>
    <row r="19" spans="1:13" ht="13.5" customHeight="1">
      <c r="A19" s="29">
        <f t="shared" si="0"/>
        <v>16</v>
      </c>
      <c r="B19" s="39" t="s">
        <v>819</v>
      </c>
      <c r="C19" s="42" t="s">
        <v>162</v>
      </c>
      <c r="D19" s="42" t="s">
        <v>292</v>
      </c>
      <c r="E19" s="42" t="s">
        <v>145</v>
      </c>
      <c r="F19" s="43">
        <v>2</v>
      </c>
      <c r="G19" s="42">
        <v>2</v>
      </c>
      <c r="H19" s="42">
        <f t="shared" si="1"/>
        <v>1</v>
      </c>
      <c r="I19" s="48">
        <f t="shared" si="2"/>
        <v>3</v>
      </c>
      <c r="J19" s="48">
        <f t="shared" si="3"/>
        <v>0</v>
      </c>
      <c r="K19" s="48">
        <f t="shared" si="4"/>
        <v>0</v>
      </c>
      <c r="L19" s="48">
        <f t="shared" si="5"/>
        <v>0</v>
      </c>
      <c r="M19" s="52">
        <f t="shared" si="6"/>
        <v>0</v>
      </c>
    </row>
    <row r="20" spans="1:13" ht="13.5" customHeight="1">
      <c r="A20" s="29">
        <f t="shared" si="0"/>
        <v>17</v>
      </c>
      <c r="B20" s="39" t="s">
        <v>97</v>
      </c>
      <c r="C20" s="42" t="s">
        <v>159</v>
      </c>
      <c r="D20" s="42" t="s">
        <v>272</v>
      </c>
      <c r="E20" s="42" t="s">
        <v>145</v>
      </c>
      <c r="F20" s="43">
        <v>1.4</v>
      </c>
      <c r="G20" s="42">
        <v>3</v>
      </c>
      <c r="H20" s="42">
        <v>1</v>
      </c>
      <c r="I20" s="48">
        <f>IF(G20&lt;=4,IF(H20&gt;=1,IF(F20&lt;=9,F20+1,10),0),IF(H20&gt;=1,IF(F20&lt;=8.5,F20+1.5,10),0))</f>
        <v>2.4</v>
      </c>
      <c r="J20" s="48">
        <f>IF(G20&lt;=4,IF(H20&gt;=2,IF(I20&lt;=9,I20+1,10),0),IF(H20&gt;=2,IF(I20&lt;=8.5,I20+1.5,10),0))</f>
        <v>0</v>
      </c>
      <c r="K20" s="48">
        <f>IF(G20&lt;=4,IF(H20&gt;=3,IF(J20&lt;=9,J20+1,10),0),IF(H20&gt;=3,IF(J20&lt;=8.5,J20+1.5,10),0))</f>
        <v>0</v>
      </c>
      <c r="L20" s="48">
        <f>IF(G20&lt;=4,IF(H20&gt;=4,IF(K20&lt;=9,K20+1,10),0),IF(H20&gt;=4,IF(K20&lt;=8.5,K20+1.5,10),0))</f>
        <v>0</v>
      </c>
      <c r="M20" s="52">
        <f>IF(G20&lt;=4,IF(H20&gt;=5,IF(L20&lt;=9,L20+1,10),0),IF(H20&gt;=5,IF(L20&lt;=8.5,L20+1.5,10),0))</f>
        <v>0</v>
      </c>
    </row>
    <row r="21" spans="1:13" ht="13.5" customHeight="1">
      <c r="A21" s="29">
        <f t="shared" si="0"/>
        <v>18</v>
      </c>
      <c r="B21" s="39" t="s">
        <v>606</v>
      </c>
      <c r="C21" s="42" t="s">
        <v>153</v>
      </c>
      <c r="D21" s="42" t="s">
        <v>271</v>
      </c>
      <c r="E21" s="42" t="s">
        <v>145</v>
      </c>
      <c r="F21" s="43">
        <v>1.1</v>
      </c>
      <c r="G21" s="42">
        <v>3</v>
      </c>
      <c r="H21" s="42">
        <v>1</v>
      </c>
      <c r="I21" s="48">
        <f>IF(G21&lt;=4,IF(H21&gt;=1,IF(F21&lt;=9,F21+1,10),0),IF(H21&gt;=1,IF(F21&lt;=8.5,F21+1.5,10),0))</f>
        <v>2.1</v>
      </c>
      <c r="J21" s="48">
        <f>IF(G21&lt;=4,IF(H21&gt;=2,IF(I21&lt;=9,I21+1,10),0),IF(H21&gt;=2,IF(I21&lt;=8.5,I21+1.5,10),0))</f>
        <v>0</v>
      </c>
      <c r="K21" s="48">
        <f>IF(G21&lt;=4,IF(H21&gt;=3,IF(J21&lt;=9,J21+1,10),0),IF(H21&gt;=3,IF(J21&lt;=8.5,J21+1.5,10),0))</f>
        <v>0</v>
      </c>
      <c r="L21" s="48">
        <f>IF(G21&lt;=4,IF(H21&gt;=4,IF(K21&lt;=9,K21+1,10),0),IF(H21&gt;=4,IF(K21&lt;=8.5,K21+1.5,10),0))</f>
        <v>0</v>
      </c>
      <c r="M21" s="52">
        <f>IF(G21&lt;=4,IF(H21&gt;=5,IF(L21&lt;=9,L21+1,10),0),IF(H21&gt;=5,IF(L21&lt;=8.5,L21+1.5,10),0))</f>
        <v>0</v>
      </c>
    </row>
    <row r="22" spans="1:13" ht="13.5" customHeight="1">
      <c r="A22" s="29">
        <f t="shared" si="0"/>
        <v>19</v>
      </c>
      <c r="B22" s="39" t="s">
        <v>848</v>
      </c>
      <c r="C22" s="42" t="s">
        <v>153</v>
      </c>
      <c r="D22" s="42" t="s">
        <v>284</v>
      </c>
      <c r="E22" s="42" t="s">
        <v>145</v>
      </c>
      <c r="F22" s="43">
        <v>1</v>
      </c>
      <c r="G22" s="42">
        <v>2</v>
      </c>
      <c r="H22" s="42">
        <f t="shared" si="1"/>
        <v>1</v>
      </c>
      <c r="I22" s="48">
        <f t="shared" si="2"/>
        <v>2</v>
      </c>
      <c r="J22" s="48">
        <f t="shared" si="3"/>
        <v>0</v>
      </c>
      <c r="K22" s="48">
        <f t="shared" si="4"/>
        <v>0</v>
      </c>
      <c r="L22" s="48">
        <f t="shared" si="5"/>
        <v>0</v>
      </c>
      <c r="M22" s="52">
        <f t="shared" si="6"/>
        <v>0</v>
      </c>
    </row>
    <row r="23" spans="1:13" ht="13.5" customHeight="1">
      <c r="A23" s="29">
        <f t="shared" si="0"/>
        <v>20</v>
      </c>
      <c r="B23" s="39" t="s">
        <v>955</v>
      </c>
      <c r="C23" s="42" t="s">
        <v>146</v>
      </c>
      <c r="D23" s="42" t="s">
        <v>283</v>
      </c>
      <c r="E23" s="42" t="s">
        <v>145</v>
      </c>
      <c r="F23" s="43">
        <v>0.5</v>
      </c>
      <c r="G23" s="42">
        <v>2</v>
      </c>
      <c r="H23" s="42">
        <f t="shared" si="1"/>
        <v>1</v>
      </c>
      <c r="I23" s="48">
        <f t="shared" si="2"/>
        <v>1.5</v>
      </c>
      <c r="J23" s="48">
        <f t="shared" si="3"/>
        <v>0</v>
      </c>
      <c r="K23" s="48">
        <f t="shared" si="4"/>
        <v>0</v>
      </c>
      <c r="L23" s="48">
        <f t="shared" si="5"/>
        <v>0</v>
      </c>
      <c r="M23" s="52">
        <f t="shared" si="6"/>
        <v>0</v>
      </c>
    </row>
    <row r="24" spans="1:13" ht="13.5" customHeight="1">
      <c r="A24" s="29">
        <f t="shared" si="0"/>
        <v>21</v>
      </c>
      <c r="B24" s="39" t="s">
        <v>506</v>
      </c>
      <c r="C24" s="42" t="s">
        <v>167</v>
      </c>
      <c r="D24" s="42" t="s">
        <v>271</v>
      </c>
      <c r="E24" s="42" t="s">
        <v>145</v>
      </c>
      <c r="F24" s="43">
        <v>5</v>
      </c>
      <c r="G24" s="42">
        <v>2</v>
      </c>
      <c r="H24" s="42">
        <v>0</v>
      </c>
      <c r="I24" s="48">
        <f aca="true" t="shared" si="7" ref="I24:I31">IF(G24&lt;=4,IF(H24&gt;=1,IF(F24&lt;=9,F24+1,10),0),IF(H24&gt;=1,IF(F24&lt;=8.5,F24+1.5,10),0))</f>
        <v>0</v>
      </c>
      <c r="J24" s="48">
        <f aca="true" t="shared" si="8" ref="J24:J31">IF(G24&lt;=4,IF(H24&gt;=2,IF(I24&lt;=9,I24+1,10),0),IF(H24&gt;=2,IF(I24&lt;=8.5,I24+1.5,10),0))</f>
        <v>0</v>
      </c>
      <c r="K24" s="48">
        <f aca="true" t="shared" si="9" ref="K24:K31">IF(G24&lt;=4,IF(H24&gt;=3,IF(J24&lt;=9,J24+1,10),0),IF(H24&gt;=3,IF(J24&lt;=8.5,J24+1.5,10),0))</f>
        <v>0</v>
      </c>
      <c r="L24" s="48">
        <f aca="true" t="shared" si="10" ref="L24:L31">IF(G24&lt;=4,IF(H24&gt;=4,IF(K24&lt;=9,K24+1,10),0),IF(H24&gt;=4,IF(K24&lt;=8.5,K24+1.5,10),0))</f>
        <v>0</v>
      </c>
      <c r="M24" s="52">
        <f aca="true" t="shared" si="11" ref="M24:M31">IF(G24&lt;=4,IF(H24&gt;=5,IF(L24&lt;=9,L24+1,10),0),IF(H24&gt;=5,IF(L24&lt;=8.5,L24+1.5,10),0))</f>
        <v>0</v>
      </c>
    </row>
    <row r="25" spans="1:13" ht="13.5" customHeight="1">
      <c r="A25" s="29">
        <f t="shared" si="0"/>
        <v>22</v>
      </c>
      <c r="B25" s="39" t="s">
        <v>519</v>
      </c>
      <c r="C25" s="42" t="s">
        <v>159</v>
      </c>
      <c r="D25" s="42" t="s">
        <v>278</v>
      </c>
      <c r="E25" s="42" t="s">
        <v>145</v>
      </c>
      <c r="F25" s="43">
        <v>4</v>
      </c>
      <c r="G25" s="42">
        <v>2</v>
      </c>
      <c r="H25" s="42">
        <v>0</v>
      </c>
      <c r="I25" s="48">
        <f t="shared" si="7"/>
        <v>0</v>
      </c>
      <c r="J25" s="48">
        <f t="shared" si="8"/>
        <v>0</v>
      </c>
      <c r="K25" s="48">
        <f t="shared" si="9"/>
        <v>0</v>
      </c>
      <c r="L25" s="48">
        <f t="shared" si="10"/>
        <v>0</v>
      </c>
      <c r="M25" s="52">
        <f t="shared" si="11"/>
        <v>0</v>
      </c>
    </row>
    <row r="26" spans="1:13" ht="13.5" customHeight="1">
      <c r="A26" s="29">
        <f t="shared" si="0"/>
        <v>23</v>
      </c>
      <c r="B26" s="39" t="s">
        <v>213</v>
      </c>
      <c r="C26" s="42" t="s">
        <v>155</v>
      </c>
      <c r="D26" s="42" t="s">
        <v>318</v>
      </c>
      <c r="E26" s="42" t="s">
        <v>145</v>
      </c>
      <c r="F26" s="43">
        <v>3.3</v>
      </c>
      <c r="G26" s="42">
        <v>4</v>
      </c>
      <c r="H26" s="42">
        <v>0</v>
      </c>
      <c r="I26" s="48">
        <f t="shared" si="7"/>
        <v>0</v>
      </c>
      <c r="J26" s="48">
        <f t="shared" si="8"/>
        <v>0</v>
      </c>
      <c r="K26" s="48">
        <f t="shared" si="9"/>
        <v>0</v>
      </c>
      <c r="L26" s="48">
        <f t="shared" si="10"/>
        <v>0</v>
      </c>
      <c r="M26" s="52">
        <f t="shared" si="11"/>
        <v>0</v>
      </c>
    </row>
    <row r="27" spans="1:13" ht="13.5" customHeight="1">
      <c r="A27" s="29">
        <f t="shared" si="0"/>
        <v>24</v>
      </c>
      <c r="B27" s="39" t="s">
        <v>563</v>
      </c>
      <c r="C27" s="42" t="s">
        <v>146</v>
      </c>
      <c r="D27" s="42" t="s">
        <v>314</v>
      </c>
      <c r="E27" s="42" t="s">
        <v>145</v>
      </c>
      <c r="F27" s="43">
        <v>1.3</v>
      </c>
      <c r="G27" s="42">
        <v>2</v>
      </c>
      <c r="H27" s="42">
        <v>0</v>
      </c>
      <c r="I27" s="48">
        <f t="shared" si="7"/>
        <v>0</v>
      </c>
      <c r="J27" s="48">
        <f t="shared" si="8"/>
        <v>0</v>
      </c>
      <c r="K27" s="48">
        <f t="shared" si="9"/>
        <v>0</v>
      </c>
      <c r="L27" s="48">
        <f t="shared" si="10"/>
        <v>0</v>
      </c>
      <c r="M27" s="52">
        <f t="shared" si="11"/>
        <v>0</v>
      </c>
    </row>
    <row r="28" spans="1:13" ht="13.5" customHeight="1">
      <c r="A28" s="29">
        <f t="shared" si="0"/>
        <v>25</v>
      </c>
      <c r="B28" s="39" t="s">
        <v>568</v>
      </c>
      <c r="C28" s="42" t="s">
        <v>155</v>
      </c>
      <c r="D28" s="42" t="s">
        <v>281</v>
      </c>
      <c r="E28" s="42" t="s">
        <v>145</v>
      </c>
      <c r="F28" s="43">
        <v>1.3</v>
      </c>
      <c r="G28" s="42">
        <v>2</v>
      </c>
      <c r="H28" s="42">
        <v>0</v>
      </c>
      <c r="I28" s="48">
        <f t="shared" si="7"/>
        <v>0</v>
      </c>
      <c r="J28" s="48">
        <f t="shared" si="8"/>
        <v>0</v>
      </c>
      <c r="K28" s="48">
        <f t="shared" si="9"/>
        <v>0</v>
      </c>
      <c r="L28" s="48">
        <f t="shared" si="10"/>
        <v>0</v>
      </c>
      <c r="M28" s="52">
        <f t="shared" si="11"/>
        <v>0</v>
      </c>
    </row>
    <row r="29" spans="1:13" ht="13.5" customHeight="1">
      <c r="A29" s="29">
        <f t="shared" si="0"/>
        <v>26</v>
      </c>
      <c r="B29" s="39" t="s">
        <v>611</v>
      </c>
      <c r="C29" s="42" t="s">
        <v>160</v>
      </c>
      <c r="D29" s="42" t="s">
        <v>297</v>
      </c>
      <c r="E29" s="42" t="s">
        <v>145</v>
      </c>
      <c r="F29" s="43">
        <v>1.1</v>
      </c>
      <c r="G29" s="42">
        <v>2</v>
      </c>
      <c r="H29" s="42">
        <v>0</v>
      </c>
      <c r="I29" s="48">
        <f t="shared" si="7"/>
        <v>0</v>
      </c>
      <c r="J29" s="48">
        <f t="shared" si="8"/>
        <v>0</v>
      </c>
      <c r="K29" s="48">
        <f t="shared" si="9"/>
        <v>0</v>
      </c>
      <c r="L29" s="48">
        <f t="shared" si="10"/>
        <v>0</v>
      </c>
      <c r="M29" s="52">
        <f t="shared" si="11"/>
        <v>0</v>
      </c>
    </row>
    <row r="30" spans="1:13" ht="13.5" customHeight="1">
      <c r="A30" s="29">
        <f t="shared" si="0"/>
        <v>27</v>
      </c>
      <c r="B30" s="39" t="s">
        <v>605</v>
      </c>
      <c r="C30" s="42" t="s">
        <v>156</v>
      </c>
      <c r="D30" s="42" t="s">
        <v>277</v>
      </c>
      <c r="E30" s="42" t="s">
        <v>145</v>
      </c>
      <c r="F30" s="43">
        <v>1.1</v>
      </c>
      <c r="G30" s="42">
        <v>2</v>
      </c>
      <c r="H30" s="42">
        <v>0</v>
      </c>
      <c r="I30" s="48">
        <f t="shared" si="7"/>
        <v>0</v>
      </c>
      <c r="J30" s="48">
        <f t="shared" si="8"/>
        <v>0</v>
      </c>
      <c r="K30" s="48">
        <f t="shared" si="9"/>
        <v>0</v>
      </c>
      <c r="L30" s="48">
        <f t="shared" si="10"/>
        <v>0</v>
      </c>
      <c r="M30" s="52">
        <f t="shared" si="11"/>
        <v>0</v>
      </c>
    </row>
    <row r="31" spans="1:13" ht="13.5" customHeight="1">
      <c r="A31" s="29">
        <f t="shared" si="0"/>
        <v>28</v>
      </c>
      <c r="B31" s="39" t="s">
        <v>609</v>
      </c>
      <c r="C31" s="42" t="s">
        <v>157</v>
      </c>
      <c r="D31" s="42" t="s">
        <v>285</v>
      </c>
      <c r="E31" s="42" t="s">
        <v>145</v>
      </c>
      <c r="F31" s="43">
        <v>1.1</v>
      </c>
      <c r="G31" s="42">
        <v>2</v>
      </c>
      <c r="H31" s="42">
        <v>0</v>
      </c>
      <c r="I31" s="48">
        <f t="shared" si="7"/>
        <v>0</v>
      </c>
      <c r="J31" s="48">
        <f t="shared" si="8"/>
        <v>0</v>
      </c>
      <c r="K31" s="48">
        <f t="shared" si="9"/>
        <v>0</v>
      </c>
      <c r="L31" s="48">
        <f t="shared" si="10"/>
        <v>0</v>
      </c>
      <c r="M31" s="52">
        <f t="shared" si="11"/>
        <v>0</v>
      </c>
    </row>
    <row r="32" spans="1:13" ht="13.5" customHeight="1">
      <c r="A32" s="29">
        <f t="shared" si="0"/>
        <v>29</v>
      </c>
      <c r="B32" s="39" t="s">
        <v>890</v>
      </c>
      <c r="C32" s="42" t="s">
        <v>144</v>
      </c>
      <c r="D32" s="42" t="s">
        <v>293</v>
      </c>
      <c r="E32" s="42" t="s">
        <v>145</v>
      </c>
      <c r="F32" s="43">
        <v>0.3</v>
      </c>
      <c r="G32" s="42">
        <v>1</v>
      </c>
      <c r="H32" s="42">
        <f t="shared" si="1"/>
        <v>0</v>
      </c>
      <c r="I32" s="48">
        <f t="shared" si="2"/>
        <v>0</v>
      </c>
      <c r="J32" s="48">
        <f t="shared" si="3"/>
        <v>0</v>
      </c>
      <c r="K32" s="48">
        <f t="shared" si="4"/>
        <v>0</v>
      </c>
      <c r="L32" s="48">
        <f t="shared" si="5"/>
        <v>0</v>
      </c>
      <c r="M32" s="52">
        <f t="shared" si="6"/>
        <v>0</v>
      </c>
    </row>
    <row r="33" spans="1:13" ht="13.5" customHeight="1" thickBot="1">
      <c r="A33" s="29">
        <f t="shared" si="0"/>
        <v>30</v>
      </c>
      <c r="B33" s="39" t="s">
        <v>476</v>
      </c>
      <c r="C33" s="42" t="s">
        <v>157</v>
      </c>
      <c r="D33" s="42" t="s">
        <v>266</v>
      </c>
      <c r="E33" s="42" t="s">
        <v>145</v>
      </c>
      <c r="F33" s="43">
        <v>0.1</v>
      </c>
      <c r="G33" s="42">
        <v>1</v>
      </c>
      <c r="H33" s="42">
        <f t="shared" si="1"/>
        <v>0</v>
      </c>
      <c r="I33" s="48">
        <f t="shared" si="2"/>
        <v>0</v>
      </c>
      <c r="J33" s="48">
        <f t="shared" si="3"/>
        <v>0</v>
      </c>
      <c r="K33" s="48">
        <f t="shared" si="4"/>
        <v>0</v>
      </c>
      <c r="L33" s="48">
        <f t="shared" si="5"/>
        <v>0</v>
      </c>
      <c r="M33" s="52">
        <f t="shared" si="6"/>
        <v>0</v>
      </c>
    </row>
    <row r="34" spans="1:13" s="15" customFormat="1" ht="13.5" customHeight="1">
      <c r="A34" s="281">
        <f t="shared" si="0"/>
        <v>31</v>
      </c>
      <c r="B34" s="282" t="s">
        <v>772</v>
      </c>
      <c r="C34" s="283" t="s">
        <v>146</v>
      </c>
      <c r="D34" s="283" t="s">
        <v>653</v>
      </c>
      <c r="E34" s="283" t="s">
        <v>657</v>
      </c>
      <c r="F34" s="335">
        <v>1</v>
      </c>
      <c r="G34" s="284"/>
      <c r="H34" s="283" t="s">
        <v>991</v>
      </c>
      <c r="I34" s="273"/>
      <c r="J34" s="273"/>
      <c r="K34" s="273"/>
      <c r="L34" s="273"/>
      <c r="M34" s="274"/>
    </row>
    <row r="35" spans="1:13" s="15" customFormat="1" ht="13.5" customHeight="1">
      <c r="A35" s="275">
        <f t="shared" si="0"/>
        <v>32</v>
      </c>
      <c r="B35" s="276" t="s">
        <v>760</v>
      </c>
      <c r="C35" s="277" t="s">
        <v>144</v>
      </c>
      <c r="D35" s="277" t="s">
        <v>653</v>
      </c>
      <c r="E35" s="277" t="s">
        <v>657</v>
      </c>
      <c r="F35" s="334">
        <v>0.4</v>
      </c>
      <c r="G35" s="278"/>
      <c r="H35" s="277" t="s">
        <v>991</v>
      </c>
      <c r="I35" s="279"/>
      <c r="J35" s="279"/>
      <c r="K35" s="279"/>
      <c r="L35" s="279"/>
      <c r="M35" s="280"/>
    </row>
    <row r="36" spans="1:13" s="15" customFormat="1" ht="12.75" customHeight="1">
      <c r="A36" s="275">
        <f t="shared" si="0"/>
        <v>33</v>
      </c>
      <c r="B36" s="276" t="s">
        <v>773</v>
      </c>
      <c r="C36" s="277" t="s">
        <v>146</v>
      </c>
      <c r="D36" s="277" t="s">
        <v>654</v>
      </c>
      <c r="E36" s="277" t="s">
        <v>657</v>
      </c>
      <c r="F36" s="333">
        <v>0.3</v>
      </c>
      <c r="G36" s="278"/>
      <c r="H36" s="277" t="s">
        <v>991</v>
      </c>
      <c r="I36" s="279"/>
      <c r="J36" s="279"/>
      <c r="K36" s="279"/>
      <c r="L36" s="279"/>
      <c r="M36" s="280"/>
    </row>
    <row r="37" spans="1:14" s="15" customFormat="1" ht="12.75">
      <c r="A37" s="275">
        <f t="shared" si="0"/>
        <v>34</v>
      </c>
      <c r="B37" s="276" t="s">
        <v>774</v>
      </c>
      <c r="C37" s="277" t="s">
        <v>169</v>
      </c>
      <c r="D37" s="277" t="s">
        <v>683</v>
      </c>
      <c r="E37" s="277" t="s">
        <v>657</v>
      </c>
      <c r="F37" s="333">
        <v>0.1</v>
      </c>
      <c r="G37" s="278"/>
      <c r="H37" s="277" t="s">
        <v>991</v>
      </c>
      <c r="I37" s="279"/>
      <c r="J37" s="279"/>
      <c r="K37" s="279"/>
      <c r="L37" s="279"/>
      <c r="M37" s="280"/>
      <c r="N37" s="8"/>
    </row>
    <row r="38" spans="1:13" s="15" customFormat="1" ht="12.75" customHeight="1" thickBot="1">
      <c r="A38" s="285">
        <f t="shared" si="0"/>
        <v>35</v>
      </c>
      <c r="B38" s="286" t="s">
        <v>775</v>
      </c>
      <c r="C38" s="287" t="s">
        <v>162</v>
      </c>
      <c r="D38" s="287" t="s">
        <v>269</v>
      </c>
      <c r="E38" s="287" t="s">
        <v>657</v>
      </c>
      <c r="F38" s="289">
        <v>0.1</v>
      </c>
      <c r="G38" s="288"/>
      <c r="H38" s="287" t="s">
        <v>991</v>
      </c>
      <c r="I38" s="289"/>
      <c r="J38" s="289"/>
      <c r="K38" s="289"/>
      <c r="L38" s="289"/>
      <c r="M38" s="290"/>
    </row>
    <row r="39" spans="1:13" ht="13.5" customHeight="1">
      <c r="A39" s="128">
        <v>36</v>
      </c>
      <c r="B39" s="129" t="s">
        <v>347</v>
      </c>
      <c r="C39" s="130" t="s">
        <v>149</v>
      </c>
      <c r="D39" s="130" t="s">
        <v>678</v>
      </c>
      <c r="E39" s="130" t="s">
        <v>61</v>
      </c>
      <c r="F39" s="321">
        <v>5</v>
      </c>
      <c r="G39" s="138"/>
      <c r="H39" s="130" t="str">
        <f aca="true" t="shared" si="12" ref="H39:H49">IF(G39="","",G39-1)</f>
        <v/>
      </c>
      <c r="I39" s="305" t="str">
        <f aca="true" t="shared" si="13" ref="I39:I49">IF(G39="","",IF(G39&lt;=4,IF(H39&gt;=1,IF(F39&lt;=9,F39+1,10),0),IF(H39&gt;=1,IF(F39&lt;=8.5,F39+1.5,10),0)))</f>
        <v/>
      </c>
      <c r="J39" s="305" t="str">
        <f aca="true" t="shared" si="14" ref="J39:J49">IF(G39="","",IF(G39&lt;=4,IF(H39&gt;=2,IF(I39&lt;=9,I39+1,10),0),IF(H39&gt;=2,IF(I39&lt;=8.5,I39+1.5,10),0)))</f>
        <v/>
      </c>
      <c r="K39" s="305" t="str">
        <f aca="true" t="shared" si="15" ref="K39:K49">IF(G39="","",IF(G39&lt;=4,IF(H39&gt;=3,IF(J39&lt;=9,J39+1,10),0),IF(H39&gt;=3,IF(J39&lt;=8.5,J39+1.5,10),0)))</f>
        <v/>
      </c>
      <c r="L39" s="305" t="str">
        <f aca="true" t="shared" si="16" ref="L39:L49">IF(G39="","",IF(G39&lt;=4,IF(H39&gt;=4,IF(K39&lt;=9,K39+1,10),0),IF(H39&gt;=4,IF(K39&lt;=8.5,K39+1.5,10),0)))</f>
        <v/>
      </c>
      <c r="M39" s="306" t="str">
        <f aca="true" t="shared" si="17" ref="M39:M49">IF(G39="","",IF(G39&lt;=4,IF(H39&gt;=5,IF(L39&lt;=9,L39+1,10),0),IF(H39&gt;=5,IF(L39&lt;=8.5,L39+1.5,10),0)))</f>
        <v/>
      </c>
    </row>
    <row r="40" spans="1:13" ht="13.5" customHeight="1">
      <c r="A40" s="128">
        <f>A39+1</f>
        <v>37</v>
      </c>
      <c r="B40" s="129" t="s">
        <v>148</v>
      </c>
      <c r="C40" s="130" t="s">
        <v>146</v>
      </c>
      <c r="D40" s="130" t="s">
        <v>146</v>
      </c>
      <c r="E40" s="130" t="s">
        <v>61</v>
      </c>
      <c r="F40" s="321">
        <v>5</v>
      </c>
      <c r="G40" s="138"/>
      <c r="H40" s="130" t="str">
        <f t="shared" si="12"/>
        <v/>
      </c>
      <c r="I40" s="305" t="str">
        <f t="shared" si="13"/>
        <v/>
      </c>
      <c r="J40" s="305" t="str">
        <f t="shared" si="14"/>
        <v/>
      </c>
      <c r="K40" s="305" t="str">
        <f t="shared" si="15"/>
        <v/>
      </c>
      <c r="L40" s="305" t="str">
        <f t="shared" si="16"/>
        <v/>
      </c>
      <c r="M40" s="306" t="str">
        <f t="shared" si="17"/>
        <v/>
      </c>
    </row>
    <row r="41" spans="1:13" ht="13.5" customHeight="1">
      <c r="A41" s="128">
        <f>A40+1</f>
        <v>38</v>
      </c>
      <c r="B41" s="129" t="s">
        <v>1272</v>
      </c>
      <c r="C41" s="130" t="s">
        <v>155</v>
      </c>
      <c r="D41" s="130" t="s">
        <v>655</v>
      </c>
      <c r="E41" s="130" t="s">
        <v>61</v>
      </c>
      <c r="F41" s="321">
        <v>5</v>
      </c>
      <c r="G41" s="138"/>
      <c r="H41" s="130" t="str">
        <f t="shared" si="12"/>
        <v/>
      </c>
      <c r="I41" s="305" t="str">
        <f t="shared" si="13"/>
        <v/>
      </c>
      <c r="J41" s="305" t="str">
        <f t="shared" si="14"/>
        <v/>
      </c>
      <c r="K41" s="305" t="str">
        <f t="shared" si="15"/>
        <v/>
      </c>
      <c r="L41" s="305" t="str">
        <f t="shared" si="16"/>
        <v/>
      </c>
      <c r="M41" s="306" t="str">
        <f t="shared" si="17"/>
        <v/>
      </c>
    </row>
    <row r="42" spans="1:13" ht="13.5" customHeight="1">
      <c r="A42" s="128">
        <f aca="true" t="shared" si="18" ref="A42:A53">A41+1</f>
        <v>39</v>
      </c>
      <c r="B42" s="129" t="s">
        <v>1277</v>
      </c>
      <c r="C42" s="130" t="s">
        <v>165</v>
      </c>
      <c r="D42" s="130" t="s">
        <v>678</v>
      </c>
      <c r="E42" s="130" t="s">
        <v>61</v>
      </c>
      <c r="F42" s="321">
        <v>4</v>
      </c>
      <c r="G42" s="138"/>
      <c r="H42" s="130" t="str">
        <f t="shared" si="12"/>
        <v/>
      </c>
      <c r="I42" s="305" t="str">
        <f t="shared" si="13"/>
        <v/>
      </c>
      <c r="J42" s="305" t="str">
        <f t="shared" si="14"/>
        <v/>
      </c>
      <c r="K42" s="305" t="str">
        <f t="shared" si="15"/>
        <v/>
      </c>
      <c r="L42" s="305" t="str">
        <f t="shared" si="16"/>
        <v/>
      </c>
      <c r="M42" s="306" t="str">
        <f t="shared" si="17"/>
        <v/>
      </c>
    </row>
    <row r="43" spans="1:13" ht="13.5" customHeight="1">
      <c r="A43" s="128">
        <f t="shared" si="18"/>
        <v>40</v>
      </c>
      <c r="B43" s="129" t="s">
        <v>1288</v>
      </c>
      <c r="C43" s="130" t="s">
        <v>167</v>
      </c>
      <c r="D43" s="130" t="s">
        <v>655</v>
      </c>
      <c r="E43" s="130" t="s">
        <v>61</v>
      </c>
      <c r="F43" s="321">
        <v>3</v>
      </c>
      <c r="G43" s="138"/>
      <c r="H43" s="130" t="str">
        <f t="shared" si="12"/>
        <v/>
      </c>
      <c r="I43" s="305" t="str">
        <f t="shared" si="13"/>
        <v/>
      </c>
      <c r="J43" s="305" t="str">
        <f t="shared" si="14"/>
        <v/>
      </c>
      <c r="K43" s="305" t="str">
        <f t="shared" si="15"/>
        <v/>
      </c>
      <c r="L43" s="305" t="str">
        <f t="shared" si="16"/>
        <v/>
      </c>
      <c r="M43" s="306" t="str">
        <f t="shared" si="17"/>
        <v/>
      </c>
    </row>
    <row r="44" spans="1:13" ht="13.5" customHeight="1">
      <c r="A44" s="128">
        <f t="shared" si="18"/>
        <v>41</v>
      </c>
      <c r="B44" s="129" t="s">
        <v>1289</v>
      </c>
      <c r="C44" s="130" t="s">
        <v>149</v>
      </c>
      <c r="D44" s="130" t="s">
        <v>19</v>
      </c>
      <c r="E44" s="130" t="s">
        <v>61</v>
      </c>
      <c r="F44" s="321">
        <v>3</v>
      </c>
      <c r="G44" s="138"/>
      <c r="H44" s="130" t="str">
        <f t="shared" si="12"/>
        <v/>
      </c>
      <c r="I44" s="305" t="str">
        <f t="shared" si="13"/>
        <v/>
      </c>
      <c r="J44" s="305" t="str">
        <f t="shared" si="14"/>
        <v/>
      </c>
      <c r="K44" s="305" t="str">
        <f t="shared" si="15"/>
        <v/>
      </c>
      <c r="L44" s="305" t="str">
        <f t="shared" si="16"/>
        <v/>
      </c>
      <c r="M44" s="306" t="str">
        <f t="shared" si="17"/>
        <v/>
      </c>
    </row>
    <row r="45" spans="1:13" ht="13.5" customHeight="1">
      <c r="A45" s="128">
        <f t="shared" si="18"/>
        <v>42</v>
      </c>
      <c r="B45" s="129" t="s">
        <v>1303</v>
      </c>
      <c r="C45" s="130" t="s">
        <v>152</v>
      </c>
      <c r="D45" s="130" t="s">
        <v>277</v>
      </c>
      <c r="E45" s="130" t="s">
        <v>61</v>
      </c>
      <c r="F45" s="321">
        <v>2</v>
      </c>
      <c r="G45" s="138"/>
      <c r="H45" s="130" t="str">
        <f t="shared" si="12"/>
        <v/>
      </c>
      <c r="I45" s="305" t="str">
        <f t="shared" si="13"/>
        <v/>
      </c>
      <c r="J45" s="305" t="str">
        <f t="shared" si="14"/>
        <v/>
      </c>
      <c r="K45" s="305" t="str">
        <f t="shared" si="15"/>
        <v/>
      </c>
      <c r="L45" s="305" t="str">
        <f t="shared" si="16"/>
        <v/>
      </c>
      <c r="M45" s="306" t="str">
        <f t="shared" si="17"/>
        <v/>
      </c>
    </row>
    <row r="46" spans="1:13" ht="13.5" customHeight="1">
      <c r="A46" s="128">
        <f t="shared" si="18"/>
        <v>43</v>
      </c>
      <c r="B46" s="129" t="s">
        <v>1351</v>
      </c>
      <c r="C46" s="130" t="s">
        <v>153</v>
      </c>
      <c r="D46" s="130" t="s">
        <v>651</v>
      </c>
      <c r="E46" s="130" t="s">
        <v>61</v>
      </c>
      <c r="F46" s="321">
        <v>1</v>
      </c>
      <c r="G46" s="138"/>
      <c r="H46" s="130" t="str">
        <f t="shared" si="12"/>
        <v/>
      </c>
      <c r="I46" s="305" t="str">
        <f t="shared" si="13"/>
        <v/>
      </c>
      <c r="J46" s="305" t="str">
        <f t="shared" si="14"/>
        <v/>
      </c>
      <c r="K46" s="305" t="str">
        <f t="shared" si="15"/>
        <v/>
      </c>
      <c r="L46" s="305" t="str">
        <f t="shared" si="16"/>
        <v/>
      </c>
      <c r="M46" s="306" t="str">
        <f t="shared" si="17"/>
        <v/>
      </c>
    </row>
    <row r="47" spans="1:13" ht="13.5" customHeight="1">
      <c r="A47" s="128">
        <f t="shared" si="18"/>
        <v>44</v>
      </c>
      <c r="B47" s="129" t="s">
        <v>1361</v>
      </c>
      <c r="C47" s="130" t="s">
        <v>156</v>
      </c>
      <c r="D47" s="130" t="s">
        <v>282</v>
      </c>
      <c r="E47" s="130" t="s">
        <v>61</v>
      </c>
      <c r="F47" s="321">
        <v>1</v>
      </c>
      <c r="G47" s="138"/>
      <c r="H47" s="130" t="str">
        <f t="shared" si="12"/>
        <v/>
      </c>
      <c r="I47" s="305" t="str">
        <f t="shared" si="13"/>
        <v/>
      </c>
      <c r="J47" s="305" t="str">
        <f t="shared" si="14"/>
        <v/>
      </c>
      <c r="K47" s="305" t="str">
        <f t="shared" si="15"/>
        <v/>
      </c>
      <c r="L47" s="305" t="str">
        <f t="shared" si="16"/>
        <v/>
      </c>
      <c r="M47" s="306" t="str">
        <f t="shared" si="17"/>
        <v/>
      </c>
    </row>
    <row r="48" spans="1:13" ht="13.5" customHeight="1">
      <c r="A48" s="128">
        <f t="shared" si="18"/>
        <v>45</v>
      </c>
      <c r="B48" s="129" t="s">
        <v>1380</v>
      </c>
      <c r="C48" s="130" t="s">
        <v>167</v>
      </c>
      <c r="D48" s="130" t="s">
        <v>656</v>
      </c>
      <c r="E48" s="130" t="s">
        <v>61</v>
      </c>
      <c r="F48" s="321">
        <v>0.5</v>
      </c>
      <c r="G48" s="138"/>
      <c r="H48" s="130" t="str">
        <f t="shared" si="12"/>
        <v/>
      </c>
      <c r="I48" s="305" t="str">
        <f t="shared" si="13"/>
        <v/>
      </c>
      <c r="J48" s="305" t="str">
        <f t="shared" si="14"/>
        <v/>
      </c>
      <c r="K48" s="305" t="str">
        <f t="shared" si="15"/>
        <v/>
      </c>
      <c r="L48" s="305" t="str">
        <f t="shared" si="16"/>
        <v/>
      </c>
      <c r="M48" s="306" t="str">
        <f t="shared" si="17"/>
        <v/>
      </c>
    </row>
    <row r="49" spans="1:13" ht="13.5" customHeight="1">
      <c r="A49" s="128">
        <f t="shared" si="18"/>
        <v>46</v>
      </c>
      <c r="B49" s="129" t="s">
        <v>1391</v>
      </c>
      <c r="C49" s="130" t="s">
        <v>159</v>
      </c>
      <c r="D49" s="130" t="s">
        <v>652</v>
      </c>
      <c r="E49" s="130" t="s">
        <v>61</v>
      </c>
      <c r="F49" s="321">
        <v>0.5</v>
      </c>
      <c r="G49" s="138"/>
      <c r="H49" s="130" t="str">
        <f t="shared" si="12"/>
        <v/>
      </c>
      <c r="I49" s="305" t="str">
        <f t="shared" si="13"/>
        <v/>
      </c>
      <c r="J49" s="305" t="str">
        <f t="shared" si="14"/>
        <v/>
      </c>
      <c r="K49" s="305" t="str">
        <f t="shared" si="15"/>
        <v/>
      </c>
      <c r="L49" s="305" t="str">
        <f t="shared" si="16"/>
        <v/>
      </c>
      <c r="M49" s="306" t="str">
        <f t="shared" si="17"/>
        <v/>
      </c>
    </row>
    <row r="50" spans="1:13" ht="13.5" customHeight="1">
      <c r="A50" s="320">
        <v>47</v>
      </c>
      <c r="B50" s="416" t="s">
        <v>1386</v>
      </c>
      <c r="C50" s="138" t="s">
        <v>162</v>
      </c>
      <c r="D50" s="138" t="s">
        <v>656</v>
      </c>
      <c r="E50" s="138" t="s">
        <v>61</v>
      </c>
      <c r="F50" s="305">
        <v>0.5</v>
      </c>
      <c r="G50" s="419"/>
      <c r="H50" s="419"/>
      <c r="I50" s="419"/>
      <c r="J50" s="419"/>
      <c r="K50" s="419"/>
      <c r="L50" s="419"/>
      <c r="M50" s="420"/>
    </row>
    <row r="51" spans="1:13" ht="13.5" customHeight="1">
      <c r="A51" s="128">
        <v>48</v>
      </c>
      <c r="B51" s="129" t="s">
        <v>1425</v>
      </c>
      <c r="C51" s="130" t="s">
        <v>149</v>
      </c>
      <c r="D51" s="130" t="s">
        <v>654</v>
      </c>
      <c r="E51" s="130" t="s">
        <v>61</v>
      </c>
      <c r="F51" s="321">
        <v>0.3</v>
      </c>
      <c r="G51" s="138"/>
      <c r="H51" s="130" t="str">
        <f>IF(G51="","",G51-1)</f>
        <v/>
      </c>
      <c r="I51" s="305" t="str">
        <f>IF(G51="","",IF(G51&lt;=4,IF(H51&gt;=1,IF(F51&lt;=9,F51+1,10),0),IF(H51&gt;=1,IF(F51&lt;=8.5,F51+1.5,10),0)))</f>
        <v/>
      </c>
      <c r="J51" s="305" t="str">
        <f>IF(G51="","",IF(G51&lt;=4,IF(H51&gt;=2,IF(I51&lt;=9,I51+1,10),0),IF(H51&gt;=2,IF(I51&lt;=8.5,I51+1.5,10),0)))</f>
        <v/>
      </c>
      <c r="K51" s="305" t="str">
        <f>IF(G51="","",IF(G51&lt;=4,IF(H51&gt;=3,IF(J51&lt;=9,J51+1,10),0),IF(H51&gt;=3,IF(J51&lt;=8.5,J51+1.5,10),0)))</f>
        <v/>
      </c>
      <c r="L51" s="305" t="str">
        <f>IF(G51="","",IF(G51&lt;=4,IF(H51&gt;=4,IF(K51&lt;=9,K51+1,10),0),IF(H51&gt;=4,IF(K51&lt;=8.5,K51+1.5,10),0)))</f>
        <v/>
      </c>
      <c r="M51" s="306" t="str">
        <f>IF(G51="","",IF(G51&lt;=4,IF(H51&gt;=5,IF(L51&lt;=9,L51+1,10),0),IF(H51&gt;=5,IF(L51&lt;=8.5,L51+1.5,10),0)))</f>
        <v/>
      </c>
    </row>
    <row r="52" spans="1:13" ht="13.5" customHeight="1">
      <c r="A52" s="128">
        <f t="shared" si="18"/>
        <v>49</v>
      </c>
      <c r="B52" s="129" t="s">
        <v>1434</v>
      </c>
      <c r="C52" s="130" t="s">
        <v>157</v>
      </c>
      <c r="D52" s="130" t="s">
        <v>655</v>
      </c>
      <c r="E52" s="130" t="s">
        <v>61</v>
      </c>
      <c r="F52" s="321">
        <v>0.3</v>
      </c>
      <c r="G52" s="138"/>
      <c r="H52" s="130" t="str">
        <f>IF(G52="","",G52-1)</f>
        <v/>
      </c>
      <c r="I52" s="305" t="str">
        <f>IF(G52="","",IF(G52&lt;=4,IF(H52&gt;=1,IF(F52&lt;=9,F52+1,10),0),IF(H52&gt;=1,IF(F52&lt;=8.5,F52+1.5,10),0)))</f>
        <v/>
      </c>
      <c r="J52" s="305" t="str">
        <f>IF(G52="","",IF(G52&lt;=4,IF(H52&gt;=2,IF(I52&lt;=9,I52+1,10),0),IF(H52&gt;=2,IF(I52&lt;=8.5,I52+1.5,10),0)))</f>
        <v/>
      </c>
      <c r="K52" s="305" t="str">
        <f>IF(G52="","",IF(G52&lt;=4,IF(H52&gt;=3,IF(J52&lt;=9,J52+1,10),0),IF(H52&gt;=3,IF(J52&lt;=8.5,J52+1.5,10),0)))</f>
        <v/>
      </c>
      <c r="L52" s="305" t="str">
        <f>IF(G52="","",IF(G52&lt;=4,IF(H52&gt;=4,IF(K52&lt;=9,K52+1,10),0),IF(H52&gt;=4,IF(K52&lt;=8.5,K52+1.5,10),0)))</f>
        <v/>
      </c>
      <c r="M52" s="306" t="str">
        <f>IF(G52="","",IF(G52&lt;=4,IF(H52&gt;=5,IF(L52&lt;=9,L52+1,10),0),IF(H52&gt;=5,IF(L52&lt;=8.5,L52+1.5,10),0)))</f>
        <v/>
      </c>
    </row>
    <row r="53" spans="1:13" ht="13.5" customHeight="1" thickBot="1">
      <c r="A53" s="131">
        <f t="shared" si="18"/>
        <v>50</v>
      </c>
      <c r="B53" s="150" t="s">
        <v>1498</v>
      </c>
      <c r="C53" s="132" t="s">
        <v>156</v>
      </c>
      <c r="D53" s="132" t="s">
        <v>62</v>
      </c>
      <c r="E53" s="132" t="s">
        <v>61</v>
      </c>
      <c r="F53" s="324">
        <v>0.1</v>
      </c>
      <c r="G53" s="307"/>
      <c r="H53" s="132" t="str">
        <f>IF(G53="","",G53-1)</f>
        <v/>
      </c>
      <c r="I53" s="487" t="str">
        <f>IF(G53="","",IF(G53&lt;=4,IF(H53&gt;=1,IF(F53&lt;=9,F53+1,10),0),IF(H53&gt;=1,IF(F53&lt;=8.5,F53+1.5,10),0)))</f>
        <v/>
      </c>
      <c r="J53" s="487" t="str">
        <f>IF(G53="","",IF(G53&lt;=4,IF(H53&gt;=2,IF(I53&lt;=9,I53+1,10),0),IF(H53&gt;=2,IF(I53&lt;=8.5,I53+1.5,10),0)))</f>
        <v/>
      </c>
      <c r="K53" s="487" t="str">
        <f>IF(G53="","",IF(G53&lt;=4,IF(H53&gt;=3,IF(J53&lt;=9,J53+1,10),0),IF(H53&gt;=3,IF(J53&lt;=8.5,J53+1.5,10),0)))</f>
        <v/>
      </c>
      <c r="L53" s="487" t="str">
        <f>IF(G53="","",IF(G53&lt;=4,IF(H53&gt;=4,IF(K53&lt;=9,K53+1,10),0),IF(H53&gt;=4,IF(K53&lt;=8.5,K53+1.5,10),0)))</f>
        <v/>
      </c>
      <c r="M53" s="488" t="str">
        <f>IF(G53="","",IF(G53&lt;=4,IF(H53&gt;=5,IF(L53&lt;=9,L53+1,10),0),IF(H53&gt;=5,IF(L53&lt;=8.5,L53+1.5,10),0)))</f>
        <v/>
      </c>
    </row>
    <row r="54" spans="1:13" s="15" customFormat="1" ht="12.75" customHeight="1" thickBot="1">
      <c r="A54" s="23"/>
      <c r="B54" s="62" t="s">
        <v>50</v>
      </c>
      <c r="C54" s="63"/>
      <c r="D54" s="63"/>
      <c r="E54" s="63"/>
      <c r="F54" s="64">
        <f>SUM(F4:F53)</f>
        <v>75.99999999999997</v>
      </c>
      <c r="G54" s="63"/>
      <c r="H54" s="63"/>
      <c r="I54" s="64">
        <f>SUM(I4:I53)</f>
        <v>43.300000000000004</v>
      </c>
      <c r="J54" s="64">
        <f>SUM(J4:J53)</f>
        <v>41.800000000000004</v>
      </c>
      <c r="K54" s="64">
        <f>SUM(K4:K53)</f>
        <v>10.4</v>
      </c>
      <c r="L54" s="64">
        <f>SUM(L4:L53)</f>
        <v>0</v>
      </c>
      <c r="M54" s="64">
        <f>SUM(M4:M53)</f>
        <v>0</v>
      </c>
    </row>
    <row r="55" spans="1:13" s="15" customFormat="1" ht="12.75" customHeight="1" thickBot="1">
      <c r="A55" s="73"/>
      <c r="B55" s="260" t="s">
        <v>990</v>
      </c>
      <c r="C55" s="257"/>
      <c r="D55" s="257"/>
      <c r="E55" s="257"/>
      <c r="F55" s="258"/>
      <c r="G55" s="257"/>
      <c r="H55" s="257"/>
      <c r="I55" s="258"/>
      <c r="J55" s="258"/>
      <c r="K55" s="258"/>
      <c r="L55" s="258"/>
      <c r="M55" s="261"/>
    </row>
    <row r="56" spans="1:13" s="15" customFormat="1" ht="13.5" customHeight="1" thickBot="1">
      <c r="A56" s="10"/>
      <c r="B56" s="11" t="s">
        <v>49</v>
      </c>
      <c r="C56" s="12"/>
      <c r="D56" s="12"/>
      <c r="E56" s="12"/>
      <c r="F56" s="13">
        <f>83-SUM(F54:F55)</f>
        <v>7.000000000000028</v>
      </c>
      <c r="G56" s="12"/>
      <c r="H56" s="12"/>
      <c r="I56" s="13"/>
      <c r="J56" s="13"/>
      <c r="K56" s="13"/>
      <c r="L56" s="13"/>
      <c r="M56" s="79"/>
    </row>
    <row r="57" spans="1:13" s="15" customFormat="1" ht="13.5" customHeight="1">
      <c r="A57"/>
      <c r="B57"/>
      <c r="C57"/>
      <c r="D57"/>
      <c r="E57"/>
      <c r="F57" s="142"/>
      <c r="G57" s="16"/>
      <c r="H57"/>
      <c r="I57" s="53"/>
      <c r="J57" s="53"/>
      <c r="K57" s="53"/>
      <c r="L57" s="53"/>
      <c r="M57" s="53"/>
    </row>
    <row r="58" spans="1:13" s="15" customFormat="1" ht="13.5" customHeight="1">
      <c r="A58"/>
      <c r="B58"/>
      <c r="C58"/>
      <c r="D58"/>
      <c r="E58"/>
      <c r="F58" s="142"/>
      <c r="G58" s="16"/>
      <c r="H58"/>
      <c r="I58" s="53"/>
      <c r="J58" s="53"/>
      <c r="K58" s="53"/>
      <c r="L58" s="53"/>
      <c r="M58" s="53"/>
    </row>
    <row r="59" spans="2:13" s="69" customFormat="1" ht="13.5" customHeight="1" thickBot="1">
      <c r="B59" s="15" t="s">
        <v>1267</v>
      </c>
      <c r="C59" s="8"/>
      <c r="D59" s="8"/>
      <c r="E59" s="15"/>
      <c r="F59" s="7"/>
      <c r="G59" s="8"/>
      <c r="H59" s="8"/>
      <c r="I59" s="8"/>
      <c r="J59" s="8"/>
      <c r="K59" s="8"/>
      <c r="L59" s="8"/>
      <c r="M59" s="8"/>
    </row>
    <row r="60" spans="1:13" ht="13.5" customHeight="1">
      <c r="A60" s="69"/>
      <c r="B60" s="551" t="s">
        <v>1237</v>
      </c>
      <c r="C60" s="569" t="s">
        <v>155</v>
      </c>
      <c r="D60" s="569" t="s">
        <v>269</v>
      </c>
      <c r="E60" s="569" t="s">
        <v>1266</v>
      </c>
      <c r="F60" s="552">
        <v>1</v>
      </c>
      <c r="G60" s="552"/>
      <c r="H60" s="552"/>
      <c r="I60" s="552"/>
      <c r="J60" s="552"/>
      <c r="K60" s="552"/>
      <c r="L60" s="552"/>
      <c r="M60" s="553"/>
    </row>
    <row r="61" spans="1:13" ht="13.5" customHeight="1">
      <c r="A61" s="69"/>
      <c r="B61" s="554" t="s">
        <v>1238</v>
      </c>
      <c r="C61" s="568" t="s">
        <v>149</v>
      </c>
      <c r="D61" s="568" t="s">
        <v>282</v>
      </c>
      <c r="E61" s="568" t="s">
        <v>1266</v>
      </c>
      <c r="F61" s="550">
        <v>0.6</v>
      </c>
      <c r="G61" s="550"/>
      <c r="H61" s="550"/>
      <c r="I61" s="550"/>
      <c r="J61" s="550"/>
      <c r="K61" s="550"/>
      <c r="L61" s="550"/>
      <c r="M61" s="555"/>
    </row>
    <row r="62" spans="1:13" ht="13.5" customHeight="1">
      <c r="A62" s="69"/>
      <c r="B62" s="554" t="s">
        <v>1239</v>
      </c>
      <c r="C62" s="568" t="s">
        <v>146</v>
      </c>
      <c r="D62" s="568" t="s">
        <v>651</v>
      </c>
      <c r="E62" s="568" t="s">
        <v>1266</v>
      </c>
      <c r="F62" s="550">
        <v>0.4</v>
      </c>
      <c r="G62" s="550"/>
      <c r="H62" s="550"/>
      <c r="I62" s="550"/>
      <c r="J62" s="550"/>
      <c r="K62" s="550"/>
      <c r="L62" s="550"/>
      <c r="M62" s="555"/>
    </row>
    <row r="63" spans="1:13" ht="13.5" customHeight="1">
      <c r="A63" s="69"/>
      <c r="B63" s="554" t="s">
        <v>1240</v>
      </c>
      <c r="C63" s="568" t="s">
        <v>150</v>
      </c>
      <c r="D63" s="568" t="s">
        <v>279</v>
      </c>
      <c r="E63" s="568" t="s">
        <v>1266</v>
      </c>
      <c r="F63" s="550">
        <v>0.3</v>
      </c>
      <c r="G63" s="550"/>
      <c r="H63" s="550"/>
      <c r="I63" s="550"/>
      <c r="J63" s="550"/>
      <c r="K63" s="550"/>
      <c r="L63" s="550"/>
      <c r="M63" s="555"/>
    </row>
    <row r="64" spans="1:13" ht="13.5" customHeight="1">
      <c r="A64" s="69"/>
      <c r="B64" s="554" t="s">
        <v>1241</v>
      </c>
      <c r="C64" s="568" t="s">
        <v>153</v>
      </c>
      <c r="D64" s="568" t="s">
        <v>651</v>
      </c>
      <c r="E64" s="568" t="s">
        <v>1266</v>
      </c>
      <c r="F64" s="550">
        <v>0.2</v>
      </c>
      <c r="G64" s="550"/>
      <c r="H64" s="550"/>
      <c r="I64" s="550"/>
      <c r="J64" s="550"/>
      <c r="K64" s="550"/>
      <c r="L64" s="550"/>
      <c r="M64" s="555"/>
    </row>
    <row r="65" spans="1:13" ht="13.5" customHeight="1">
      <c r="A65" s="69"/>
      <c r="B65" s="554" t="s">
        <v>1242</v>
      </c>
      <c r="C65" s="568" t="s">
        <v>159</v>
      </c>
      <c r="D65" s="568" t="s">
        <v>625</v>
      </c>
      <c r="E65" s="568" t="s">
        <v>1266</v>
      </c>
      <c r="F65" s="550">
        <v>0.1</v>
      </c>
      <c r="G65" s="550"/>
      <c r="H65" s="550"/>
      <c r="I65" s="550"/>
      <c r="J65" s="550"/>
      <c r="K65" s="550"/>
      <c r="L65" s="550"/>
      <c r="M65" s="555"/>
    </row>
    <row r="66" spans="1:13" ht="13.5" customHeight="1">
      <c r="A66" s="69"/>
      <c r="B66" s="554" t="s">
        <v>1243</v>
      </c>
      <c r="C66" s="568" t="s">
        <v>157</v>
      </c>
      <c r="D66" s="568" t="s">
        <v>665</v>
      </c>
      <c r="E66" s="568" t="s">
        <v>1266</v>
      </c>
      <c r="F66" s="550">
        <v>0.1</v>
      </c>
      <c r="G66" s="550"/>
      <c r="H66" s="550"/>
      <c r="I66" s="550"/>
      <c r="J66" s="550"/>
      <c r="K66" s="550"/>
      <c r="L66" s="550"/>
      <c r="M66" s="555"/>
    </row>
    <row r="67" spans="1:13" ht="13.5" customHeight="1">
      <c r="A67" s="69"/>
      <c r="B67" s="554" t="s">
        <v>1244</v>
      </c>
      <c r="C67" s="568" t="s">
        <v>159</v>
      </c>
      <c r="D67" s="568" t="s">
        <v>677</v>
      </c>
      <c r="E67" s="568" t="s">
        <v>1266</v>
      </c>
      <c r="F67" s="550">
        <v>0.1</v>
      </c>
      <c r="G67" s="550"/>
      <c r="H67" s="550"/>
      <c r="I67" s="550"/>
      <c r="J67" s="550"/>
      <c r="K67" s="550"/>
      <c r="L67" s="550"/>
      <c r="M67" s="555"/>
    </row>
    <row r="68" spans="1:13" ht="13.5" customHeight="1">
      <c r="A68" s="69"/>
      <c r="B68" s="554" t="s">
        <v>1245</v>
      </c>
      <c r="C68" s="568" t="s">
        <v>146</v>
      </c>
      <c r="D68" s="568" t="s">
        <v>269</v>
      </c>
      <c r="E68" s="568" t="s">
        <v>1266</v>
      </c>
      <c r="F68" s="550">
        <v>0.1</v>
      </c>
      <c r="G68" s="550"/>
      <c r="H68" s="550"/>
      <c r="I68" s="550"/>
      <c r="J68" s="550"/>
      <c r="K68" s="550"/>
      <c r="L68" s="550"/>
      <c r="M68" s="555"/>
    </row>
    <row r="69" spans="1:13" ht="13.5" customHeight="1" thickBot="1">
      <c r="A69" s="69"/>
      <c r="B69" s="556" t="s">
        <v>1246</v>
      </c>
      <c r="C69" s="570" t="s">
        <v>156</v>
      </c>
      <c r="D69" s="570" t="s">
        <v>653</v>
      </c>
      <c r="E69" s="570" t="s">
        <v>1266</v>
      </c>
      <c r="F69" s="557">
        <v>0.1</v>
      </c>
      <c r="G69" s="557"/>
      <c r="H69" s="557"/>
      <c r="I69" s="557"/>
      <c r="J69" s="557"/>
      <c r="K69" s="557"/>
      <c r="L69" s="557"/>
      <c r="M69" s="558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</sheetData>
  <mergeCells count="1">
    <mergeCell ref="B1:F1"/>
  </mergeCells>
  <hyperlinks>
    <hyperlink ref="B20" r:id="rId1" display="http://www.nfl.com/draft/profiles/2005/babineaux_jonathan"/>
    <hyperlink ref="D2" r:id="rId2" display="mailto:jason.ley@sbcglobal.net"/>
  </hyperlinks>
  <printOptions/>
  <pageMargins left="0.75" right="0.75" top="1" bottom="1" header="0.5" footer="0.5"/>
  <pageSetup horizontalDpi="360" verticalDpi="360" orientation="portrait"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2"/>
  </sheetPr>
  <dimension ref="A1:N68"/>
  <sheetViews>
    <sheetView workbookViewId="0" topLeftCell="A31">
      <selection activeCell="A53" sqref="A53"/>
    </sheetView>
  </sheetViews>
  <sheetFormatPr defaultColWidth="9.140625" defaultRowHeight="12.75"/>
  <cols>
    <col min="1" max="1" width="7.421875" style="0" bestFit="1" customWidth="1"/>
    <col min="2" max="2" width="22.28125" style="0" customWidth="1"/>
    <col min="5" max="5" width="12.28125" style="0" customWidth="1"/>
    <col min="7" max="7" width="9.140625" style="16" customWidth="1"/>
    <col min="8" max="8" width="13.57421875" style="0" bestFit="1" customWidth="1"/>
    <col min="14" max="14" width="7.7109375" style="0" bestFit="1" customWidth="1"/>
    <col min="15" max="15" width="4.00390625" style="0" bestFit="1" customWidth="1"/>
    <col min="16" max="16" width="15.28125" style="0" bestFit="1" customWidth="1"/>
    <col min="17" max="17" width="9.57421875" style="0" bestFit="1" customWidth="1"/>
  </cols>
  <sheetData>
    <row r="1" ht="20.25">
      <c r="B1" s="17" t="s">
        <v>1447</v>
      </c>
    </row>
    <row r="2" spans="1:13" s="120" customFormat="1" ht="12.75">
      <c r="A2" s="117"/>
      <c r="B2" s="118" t="s">
        <v>576</v>
      </c>
      <c r="C2" s="118"/>
      <c r="D2" s="137" t="s">
        <v>577</v>
      </c>
      <c r="E2" s="117"/>
      <c r="F2" s="117"/>
      <c r="G2" s="117" t="s">
        <v>578</v>
      </c>
      <c r="H2" s="117"/>
      <c r="I2" s="122"/>
      <c r="J2" s="122"/>
      <c r="K2" s="122"/>
      <c r="L2" s="122"/>
      <c r="M2" s="121"/>
    </row>
    <row r="3" spans="1:13" ht="26.25" thickBot="1">
      <c r="A3" s="3"/>
      <c r="B3" s="4" t="s">
        <v>139</v>
      </c>
      <c r="C3" s="3" t="s">
        <v>140</v>
      </c>
      <c r="D3" s="3" t="s">
        <v>260</v>
      </c>
      <c r="E3" s="3" t="s">
        <v>141</v>
      </c>
      <c r="F3" s="32" t="s">
        <v>4</v>
      </c>
      <c r="G3" s="32" t="s">
        <v>142</v>
      </c>
      <c r="H3" s="32" t="s">
        <v>5</v>
      </c>
      <c r="I3" s="32">
        <v>2009</v>
      </c>
      <c r="J3" s="32">
        <v>2010</v>
      </c>
      <c r="K3" s="32">
        <v>2011</v>
      </c>
      <c r="L3" s="32">
        <v>2012</v>
      </c>
      <c r="M3" s="32">
        <f>L3+1</f>
        <v>2013</v>
      </c>
    </row>
    <row r="4" spans="1:13" ht="13.5" customHeight="1">
      <c r="A4" s="5">
        <f>A3+1</f>
        <v>1</v>
      </c>
      <c r="B4" s="38" t="s">
        <v>590</v>
      </c>
      <c r="C4" s="40" t="s">
        <v>144</v>
      </c>
      <c r="D4" s="40" t="s">
        <v>283</v>
      </c>
      <c r="E4" s="40" t="s">
        <v>145</v>
      </c>
      <c r="F4" s="41">
        <v>1</v>
      </c>
      <c r="G4" s="190">
        <v>4</v>
      </c>
      <c r="H4" s="40">
        <f aca="true" t="shared" si="0" ref="H4:H32">IF(G4="","",G4-1)</f>
        <v>3</v>
      </c>
      <c r="I4" s="185">
        <f aca="true" t="shared" si="1" ref="I4:I11">IF(G4="","",IF(G4&lt;=4,IF(H4&gt;=1,IF(F4&lt;=9,F4+1,10),0),IF(H4&gt;=1,IF(F4&lt;=8.5,F4+1.5,10),0)))</f>
        <v>2</v>
      </c>
      <c r="J4" s="185">
        <f aca="true" t="shared" si="2" ref="J4:J11">IF(G4="","",IF(G4&lt;=4,IF(H4&gt;=2,IF(I4&lt;=9,I4+1,10),0),IF(H4&gt;=2,IF(I4&lt;=8.5,I4+1.5,10),0)))</f>
        <v>3</v>
      </c>
      <c r="K4" s="185">
        <f aca="true" t="shared" si="3" ref="K4:K11">IF(G4="","",IF(G4&lt;=4,IF(H4&gt;=3,IF(J4&lt;=9,J4+1,10),0),IF(H4&gt;=3,IF(J4&lt;=8.5,J4+1.5,10),0)))</f>
        <v>4</v>
      </c>
      <c r="L4" s="185">
        <f aca="true" t="shared" si="4" ref="L4:L11">IF(G4="","",IF(G4&lt;=4,IF(H4&gt;=4,IF(K4&lt;=9,K4+1,10),0),IF(H4&gt;=4,IF(K4&lt;=8.5,K4+1.5,10),0)))</f>
        <v>0</v>
      </c>
      <c r="M4" s="189">
        <f aca="true" t="shared" si="5" ref="M4:M11">IF(G4="","",IF(G4&lt;=4,IF(H4&gt;=5,IF(L4&lt;=9,L4+1,10),0),IF(H4&gt;=5,IF(L4&lt;=8.5,L4+1.5,10),0)))</f>
        <v>0</v>
      </c>
    </row>
    <row r="5" spans="1:13" ht="13.5" customHeight="1">
      <c r="A5" s="29">
        <f aca="true" t="shared" si="6" ref="A5:A36">A4+1</f>
        <v>2</v>
      </c>
      <c r="B5" s="39" t="s">
        <v>591</v>
      </c>
      <c r="C5" s="42" t="s">
        <v>165</v>
      </c>
      <c r="D5" s="42" t="s">
        <v>290</v>
      </c>
      <c r="E5" s="42" t="s">
        <v>145</v>
      </c>
      <c r="F5" s="43">
        <v>0.6</v>
      </c>
      <c r="G5" s="168">
        <v>4</v>
      </c>
      <c r="H5" s="42">
        <f t="shared" si="0"/>
        <v>3</v>
      </c>
      <c r="I5" s="184">
        <f t="shared" si="1"/>
        <v>1.6</v>
      </c>
      <c r="J5" s="184">
        <f t="shared" si="2"/>
        <v>2.6</v>
      </c>
      <c r="K5" s="184">
        <f t="shared" si="3"/>
        <v>3.6</v>
      </c>
      <c r="L5" s="184">
        <f t="shared" si="4"/>
        <v>0</v>
      </c>
      <c r="M5" s="186">
        <f t="shared" si="5"/>
        <v>0</v>
      </c>
    </row>
    <row r="6" spans="1:13" ht="13.5" customHeight="1">
      <c r="A6" s="29">
        <f t="shared" si="6"/>
        <v>3</v>
      </c>
      <c r="B6" s="39" t="s">
        <v>592</v>
      </c>
      <c r="C6" s="42" t="s">
        <v>146</v>
      </c>
      <c r="D6" s="42" t="s">
        <v>277</v>
      </c>
      <c r="E6" s="42" t="s">
        <v>145</v>
      </c>
      <c r="F6" s="43">
        <v>0.4</v>
      </c>
      <c r="G6" s="168">
        <v>4</v>
      </c>
      <c r="H6" s="42">
        <f t="shared" si="0"/>
        <v>3</v>
      </c>
      <c r="I6" s="184">
        <f t="shared" si="1"/>
        <v>1.4</v>
      </c>
      <c r="J6" s="184">
        <f t="shared" si="2"/>
        <v>2.4</v>
      </c>
      <c r="K6" s="184">
        <f t="shared" si="3"/>
        <v>3.4</v>
      </c>
      <c r="L6" s="184">
        <f t="shared" si="4"/>
        <v>0</v>
      </c>
      <c r="M6" s="186">
        <f t="shared" si="5"/>
        <v>0</v>
      </c>
    </row>
    <row r="7" spans="1:13" ht="13.5" customHeight="1">
      <c r="A7" s="29">
        <f t="shared" si="6"/>
        <v>4</v>
      </c>
      <c r="B7" s="39" t="s">
        <v>594</v>
      </c>
      <c r="C7" s="42" t="s">
        <v>157</v>
      </c>
      <c r="D7" s="42" t="s">
        <v>274</v>
      </c>
      <c r="E7" s="42" t="s">
        <v>145</v>
      </c>
      <c r="F7" s="43">
        <v>0.2</v>
      </c>
      <c r="G7" s="168">
        <v>4</v>
      </c>
      <c r="H7" s="42">
        <f t="shared" si="0"/>
        <v>3</v>
      </c>
      <c r="I7" s="184">
        <f t="shared" si="1"/>
        <v>1.2</v>
      </c>
      <c r="J7" s="184">
        <f t="shared" si="2"/>
        <v>2.2</v>
      </c>
      <c r="K7" s="184">
        <f t="shared" si="3"/>
        <v>3.2</v>
      </c>
      <c r="L7" s="184">
        <f t="shared" si="4"/>
        <v>0</v>
      </c>
      <c r="M7" s="186">
        <f t="shared" si="5"/>
        <v>0</v>
      </c>
    </row>
    <row r="8" spans="1:13" ht="13.5" customHeight="1">
      <c r="A8" s="29">
        <f t="shared" si="6"/>
        <v>5</v>
      </c>
      <c r="B8" s="39" t="s">
        <v>595</v>
      </c>
      <c r="C8" s="42" t="s">
        <v>153</v>
      </c>
      <c r="D8" s="42" t="s">
        <v>281</v>
      </c>
      <c r="E8" s="42" t="s">
        <v>145</v>
      </c>
      <c r="F8" s="43">
        <v>0.1</v>
      </c>
      <c r="G8" s="168">
        <v>4</v>
      </c>
      <c r="H8" s="42">
        <f t="shared" si="0"/>
        <v>3</v>
      </c>
      <c r="I8" s="184">
        <f t="shared" si="1"/>
        <v>1.1</v>
      </c>
      <c r="J8" s="184">
        <f t="shared" si="2"/>
        <v>2.1</v>
      </c>
      <c r="K8" s="184">
        <f t="shared" si="3"/>
        <v>3.1</v>
      </c>
      <c r="L8" s="184">
        <f t="shared" si="4"/>
        <v>0</v>
      </c>
      <c r="M8" s="186">
        <f t="shared" si="5"/>
        <v>0</v>
      </c>
    </row>
    <row r="9" spans="1:13" ht="13.5" customHeight="1">
      <c r="A9" s="29">
        <f t="shared" si="6"/>
        <v>6</v>
      </c>
      <c r="B9" s="39" t="s">
        <v>802</v>
      </c>
      <c r="C9" s="42" t="s">
        <v>150</v>
      </c>
      <c r="D9" s="42" t="s">
        <v>280</v>
      </c>
      <c r="E9" s="42" t="s">
        <v>145</v>
      </c>
      <c r="F9" s="43">
        <v>5</v>
      </c>
      <c r="G9" s="168">
        <v>3</v>
      </c>
      <c r="H9" s="42">
        <f t="shared" si="0"/>
        <v>2</v>
      </c>
      <c r="I9" s="184">
        <f t="shared" si="1"/>
        <v>6</v>
      </c>
      <c r="J9" s="184">
        <f t="shared" si="2"/>
        <v>7</v>
      </c>
      <c r="K9" s="184">
        <f t="shared" si="3"/>
        <v>0</v>
      </c>
      <c r="L9" s="184">
        <f t="shared" si="4"/>
        <v>0</v>
      </c>
      <c r="M9" s="186">
        <f t="shared" si="5"/>
        <v>0</v>
      </c>
    </row>
    <row r="10" spans="1:13" ht="13.5" customHeight="1">
      <c r="A10" s="29">
        <f t="shared" si="6"/>
        <v>7</v>
      </c>
      <c r="B10" s="39" t="s">
        <v>586</v>
      </c>
      <c r="C10" s="42" t="s">
        <v>146</v>
      </c>
      <c r="D10" s="42" t="s">
        <v>275</v>
      </c>
      <c r="E10" s="42" t="s">
        <v>145</v>
      </c>
      <c r="F10" s="43">
        <v>2</v>
      </c>
      <c r="G10" s="168">
        <v>4</v>
      </c>
      <c r="H10" s="42">
        <v>2</v>
      </c>
      <c r="I10" s="184">
        <f t="shared" si="1"/>
        <v>3</v>
      </c>
      <c r="J10" s="184">
        <f t="shared" si="2"/>
        <v>4</v>
      </c>
      <c r="K10" s="184">
        <f t="shared" si="3"/>
        <v>0</v>
      </c>
      <c r="L10" s="184">
        <f t="shared" si="4"/>
        <v>0</v>
      </c>
      <c r="M10" s="186">
        <f t="shared" si="5"/>
        <v>0</v>
      </c>
    </row>
    <row r="11" spans="1:13" ht="13.5" customHeight="1">
      <c r="A11" s="29">
        <f t="shared" si="6"/>
        <v>8</v>
      </c>
      <c r="B11" s="39" t="s">
        <v>822</v>
      </c>
      <c r="C11" s="42" t="s">
        <v>153</v>
      </c>
      <c r="D11" s="42" t="s">
        <v>270</v>
      </c>
      <c r="E11" s="42" t="s">
        <v>145</v>
      </c>
      <c r="F11" s="43">
        <v>2</v>
      </c>
      <c r="G11" s="168">
        <v>3</v>
      </c>
      <c r="H11" s="42">
        <f t="shared" si="0"/>
        <v>2</v>
      </c>
      <c r="I11" s="184">
        <f t="shared" si="1"/>
        <v>3</v>
      </c>
      <c r="J11" s="184">
        <f t="shared" si="2"/>
        <v>4</v>
      </c>
      <c r="K11" s="184">
        <f t="shared" si="3"/>
        <v>0</v>
      </c>
      <c r="L11" s="184">
        <f t="shared" si="4"/>
        <v>0</v>
      </c>
      <c r="M11" s="186">
        <f t="shared" si="5"/>
        <v>0</v>
      </c>
    </row>
    <row r="12" spans="1:13" ht="13.5" customHeight="1">
      <c r="A12" s="29">
        <f t="shared" si="6"/>
        <v>9</v>
      </c>
      <c r="B12" s="39" t="s">
        <v>587</v>
      </c>
      <c r="C12" s="42" t="s">
        <v>147</v>
      </c>
      <c r="D12" s="42" t="s">
        <v>278</v>
      </c>
      <c r="E12" s="42" t="s">
        <v>145</v>
      </c>
      <c r="F12" s="43">
        <v>1.5</v>
      </c>
      <c r="G12" s="168">
        <v>4</v>
      </c>
      <c r="H12" s="42">
        <v>2</v>
      </c>
      <c r="I12" s="184">
        <f aca="true" t="shared" si="7" ref="I12:I19">IF(G12="","",IF(G12&lt;=4,IF(H12&gt;=1,IF(F12&lt;=9,F12+1,10),0),IF(H12&gt;=1,IF(F12&lt;=8.5,F12+1.5,10),0)))</f>
        <v>2.5</v>
      </c>
      <c r="J12" s="184">
        <f aca="true" t="shared" si="8" ref="J12:J19">IF(G12="","",IF(G12&lt;=4,IF(H12&gt;=2,IF(I12&lt;=9,I12+1,10),0),IF(H12&gt;=2,IF(I12&lt;=8.5,I12+1.5,10),0)))</f>
        <v>3.5</v>
      </c>
      <c r="K12" s="184">
        <f aca="true" t="shared" si="9" ref="K12:K19">IF(G12="","",IF(G12&lt;=4,IF(H12&gt;=3,IF(J12&lt;=9,J12+1,10),0),IF(H12&gt;=3,IF(J12&lt;=8.5,J12+1.5,10),0)))</f>
        <v>0</v>
      </c>
      <c r="L12" s="184">
        <f aca="true" t="shared" si="10" ref="L12:L19">IF(G12="","",IF(G12&lt;=4,IF(H12&gt;=4,IF(K12&lt;=9,K12+1,10),0),IF(H12&gt;=4,IF(K12&lt;=8.5,K12+1.5,10),0)))</f>
        <v>0</v>
      </c>
      <c r="M12" s="186">
        <f aca="true" t="shared" si="11" ref="M12:M19">IF(G12="","",IF(G12&lt;=4,IF(H12&gt;=5,IF(L12&lt;=9,L12+1,10),0),IF(H12&gt;=5,IF(L12&lt;=8.5,L12+1.5,10),0)))</f>
        <v>0</v>
      </c>
    </row>
    <row r="13" spans="1:13" ht="13.5" customHeight="1">
      <c r="A13" s="29">
        <f t="shared" si="6"/>
        <v>10</v>
      </c>
      <c r="B13" s="39" t="s">
        <v>601</v>
      </c>
      <c r="C13" s="42" t="s">
        <v>156</v>
      </c>
      <c r="D13" s="42" t="s">
        <v>293</v>
      </c>
      <c r="E13" s="42" t="s">
        <v>145</v>
      </c>
      <c r="F13" s="43">
        <v>1.3</v>
      </c>
      <c r="G13" s="168">
        <v>4</v>
      </c>
      <c r="H13" s="42">
        <v>2</v>
      </c>
      <c r="I13" s="184">
        <f t="shared" si="7"/>
        <v>2.3</v>
      </c>
      <c r="J13" s="184">
        <f t="shared" si="8"/>
        <v>3.3</v>
      </c>
      <c r="K13" s="184">
        <f t="shared" si="9"/>
        <v>0</v>
      </c>
      <c r="L13" s="184">
        <f t="shared" si="10"/>
        <v>0</v>
      </c>
      <c r="M13" s="186">
        <f t="shared" si="11"/>
        <v>0</v>
      </c>
    </row>
    <row r="14" spans="1:13" ht="13.5" customHeight="1">
      <c r="A14" s="29">
        <v>11</v>
      </c>
      <c r="B14" s="39" t="s">
        <v>954</v>
      </c>
      <c r="C14" s="42" t="s">
        <v>167</v>
      </c>
      <c r="D14" s="42" t="s">
        <v>277</v>
      </c>
      <c r="E14" s="42" t="s">
        <v>145</v>
      </c>
      <c r="F14" s="43">
        <v>0.5</v>
      </c>
      <c r="G14" s="168">
        <v>3</v>
      </c>
      <c r="H14" s="42">
        <f t="shared" si="0"/>
        <v>2</v>
      </c>
      <c r="I14" s="184">
        <f t="shared" si="7"/>
        <v>1.5</v>
      </c>
      <c r="J14" s="184">
        <f t="shared" si="8"/>
        <v>2.5</v>
      </c>
      <c r="K14" s="184">
        <f t="shared" si="9"/>
        <v>0</v>
      </c>
      <c r="L14" s="184">
        <f t="shared" si="10"/>
        <v>0</v>
      </c>
      <c r="M14" s="186">
        <f t="shared" si="11"/>
        <v>0</v>
      </c>
    </row>
    <row r="15" spans="1:13" ht="13.5" customHeight="1">
      <c r="A15" s="29">
        <f t="shared" si="6"/>
        <v>12</v>
      </c>
      <c r="B15" s="39" t="s">
        <v>989</v>
      </c>
      <c r="C15" s="42" t="s">
        <v>167</v>
      </c>
      <c r="D15" s="42" t="s">
        <v>281</v>
      </c>
      <c r="E15" s="42" t="s">
        <v>145</v>
      </c>
      <c r="F15" s="43">
        <v>0.5</v>
      </c>
      <c r="G15" s="168">
        <v>3</v>
      </c>
      <c r="H15" s="42">
        <f t="shared" si="0"/>
        <v>2</v>
      </c>
      <c r="I15" s="184">
        <f t="shared" si="7"/>
        <v>1.5</v>
      </c>
      <c r="J15" s="184">
        <f t="shared" si="8"/>
        <v>2.5</v>
      </c>
      <c r="K15" s="184">
        <f t="shared" si="9"/>
        <v>0</v>
      </c>
      <c r="L15" s="184">
        <f t="shared" si="10"/>
        <v>0</v>
      </c>
      <c r="M15" s="186">
        <f t="shared" si="11"/>
        <v>0</v>
      </c>
    </row>
    <row r="16" spans="1:13" ht="13.5" customHeight="1">
      <c r="A16" s="29">
        <f t="shared" si="6"/>
        <v>13</v>
      </c>
      <c r="B16" s="39" t="s">
        <v>593</v>
      </c>
      <c r="C16" s="42" t="s">
        <v>154</v>
      </c>
      <c r="D16" s="42" t="s">
        <v>271</v>
      </c>
      <c r="E16" s="42" t="s">
        <v>145</v>
      </c>
      <c r="F16" s="43">
        <v>0.2</v>
      </c>
      <c r="G16" s="168">
        <v>3</v>
      </c>
      <c r="H16" s="42">
        <f t="shared" si="0"/>
        <v>2</v>
      </c>
      <c r="I16" s="184">
        <f t="shared" si="7"/>
        <v>1.2</v>
      </c>
      <c r="J16" s="184">
        <f t="shared" si="8"/>
        <v>2.2</v>
      </c>
      <c r="K16" s="184">
        <f t="shared" si="9"/>
        <v>0</v>
      </c>
      <c r="L16" s="184">
        <f t="shared" si="10"/>
        <v>0</v>
      </c>
      <c r="M16" s="186">
        <f t="shared" si="11"/>
        <v>0</v>
      </c>
    </row>
    <row r="17" spans="1:13" ht="13.5" customHeight="1">
      <c r="A17" s="29">
        <f t="shared" si="6"/>
        <v>14</v>
      </c>
      <c r="B17" s="39" t="s">
        <v>579</v>
      </c>
      <c r="C17" s="42" t="s">
        <v>144</v>
      </c>
      <c r="D17" s="42" t="s">
        <v>282</v>
      </c>
      <c r="E17" s="42" t="s">
        <v>145</v>
      </c>
      <c r="F17" s="43">
        <v>3</v>
      </c>
      <c r="G17" s="42">
        <v>4</v>
      </c>
      <c r="H17" s="42">
        <v>1</v>
      </c>
      <c r="I17" s="48">
        <f t="shared" si="7"/>
        <v>4</v>
      </c>
      <c r="J17" s="48">
        <f t="shared" si="8"/>
        <v>0</v>
      </c>
      <c r="K17" s="184">
        <f t="shared" si="9"/>
        <v>0</v>
      </c>
      <c r="L17" s="184">
        <f t="shared" si="10"/>
        <v>0</v>
      </c>
      <c r="M17" s="186">
        <f t="shared" si="11"/>
        <v>0</v>
      </c>
    </row>
    <row r="18" spans="1:13" ht="13.5" customHeight="1">
      <c r="A18" s="29">
        <f t="shared" si="6"/>
        <v>15</v>
      </c>
      <c r="B18" s="39" t="s">
        <v>817</v>
      </c>
      <c r="C18" s="42" t="s">
        <v>161</v>
      </c>
      <c r="D18" s="42" t="s">
        <v>289</v>
      </c>
      <c r="E18" s="42" t="s">
        <v>145</v>
      </c>
      <c r="F18" s="43">
        <v>3</v>
      </c>
      <c r="G18" s="168">
        <v>2</v>
      </c>
      <c r="H18" s="42">
        <f t="shared" si="0"/>
        <v>1</v>
      </c>
      <c r="I18" s="184">
        <f t="shared" si="7"/>
        <v>4</v>
      </c>
      <c r="J18" s="184">
        <f t="shared" si="8"/>
        <v>0</v>
      </c>
      <c r="K18" s="184">
        <f t="shared" si="9"/>
        <v>0</v>
      </c>
      <c r="L18" s="184">
        <f t="shared" si="10"/>
        <v>0</v>
      </c>
      <c r="M18" s="186">
        <f t="shared" si="11"/>
        <v>0</v>
      </c>
    </row>
    <row r="19" spans="1:13" ht="13.5" customHeight="1">
      <c r="A19" s="29">
        <f t="shared" si="6"/>
        <v>16</v>
      </c>
      <c r="B19" s="39" t="s">
        <v>580</v>
      </c>
      <c r="C19" s="42" t="s">
        <v>155</v>
      </c>
      <c r="D19" s="42" t="s">
        <v>268</v>
      </c>
      <c r="E19" s="42" t="s">
        <v>145</v>
      </c>
      <c r="F19" s="43">
        <v>2.5</v>
      </c>
      <c r="G19" s="42">
        <v>4</v>
      </c>
      <c r="H19" s="42">
        <v>1</v>
      </c>
      <c r="I19" s="48">
        <f t="shared" si="7"/>
        <v>3.5</v>
      </c>
      <c r="J19" s="48">
        <f t="shared" si="8"/>
        <v>0</v>
      </c>
      <c r="K19" s="184">
        <f t="shared" si="9"/>
        <v>0</v>
      </c>
      <c r="L19" s="184">
        <f t="shared" si="10"/>
        <v>0</v>
      </c>
      <c r="M19" s="186">
        <f t="shared" si="11"/>
        <v>0</v>
      </c>
    </row>
    <row r="20" spans="1:13" ht="13.5" customHeight="1">
      <c r="A20" s="29">
        <f t="shared" si="6"/>
        <v>17</v>
      </c>
      <c r="B20" s="39" t="s">
        <v>581</v>
      </c>
      <c r="C20" s="42" t="s">
        <v>147</v>
      </c>
      <c r="D20" s="42" t="s">
        <v>273</v>
      </c>
      <c r="E20" s="42" t="s">
        <v>145</v>
      </c>
      <c r="F20" s="43">
        <v>2.5</v>
      </c>
      <c r="G20" s="42">
        <v>4</v>
      </c>
      <c r="H20" s="42">
        <v>1</v>
      </c>
      <c r="I20" s="184">
        <f>IF(G20="","",IF(G20&lt;=4,IF(H20&gt;=1,IF(F20&lt;=9,F20+1,10),0),IF(H20&gt;=1,IF(F20&lt;=8.5,F20+1.5,10),0)))</f>
        <v>3.5</v>
      </c>
      <c r="J20" s="48">
        <f>IF(G20="","",IF(G20&lt;=4,IF(H20&gt;=2,IF(I20&lt;=9,I20+1,10),0),IF(H20&gt;=2,IF(I20&lt;=8.5,I20+1.5,10),0)))</f>
        <v>0</v>
      </c>
      <c r="K20" s="184">
        <f>IF(G20="","",IF(G20&lt;=4,IF(H20&gt;=3,IF(J20&lt;=9,J20+1,10),0),IF(H20&gt;=3,IF(J20&lt;=8.5,J20+1.5,10),0)))</f>
        <v>0</v>
      </c>
      <c r="L20" s="184">
        <f>IF(G20="","",IF(G20&lt;=4,IF(H20&gt;=4,IF(K20&lt;=9,K20+1,10),0),IF(H20&gt;=4,IF(K20&lt;=8.5,K20+1.5,10),0)))</f>
        <v>0</v>
      </c>
      <c r="M20" s="186">
        <f>IF(G20="","",IF(G20&lt;=4,IF(H20&gt;=5,IF(L20&lt;=9,L20+1,10),0),IF(H20&gt;=5,IF(L20&lt;=8.5,L20+1.5,10),0)))</f>
        <v>0</v>
      </c>
    </row>
    <row r="21" spans="1:13" ht="13.5" customHeight="1">
      <c r="A21" s="29">
        <f t="shared" si="6"/>
        <v>18</v>
      </c>
      <c r="B21" s="39" t="s">
        <v>582</v>
      </c>
      <c r="C21" s="42" t="s">
        <v>147</v>
      </c>
      <c r="D21" s="42" t="s">
        <v>289</v>
      </c>
      <c r="E21" s="42" t="s">
        <v>145</v>
      </c>
      <c r="F21" s="43">
        <v>2.4</v>
      </c>
      <c r="G21" s="42">
        <v>4</v>
      </c>
      <c r="H21" s="42">
        <v>1</v>
      </c>
      <c r="I21" s="48">
        <f>IF(G21="","",IF(G21&lt;=4,IF(H21&gt;=1,IF(F21&lt;=9,F21+1,10),0),IF(H21&gt;=1,IF(F21&lt;=8.5,F21+1.5,10),0)))</f>
        <v>3.4</v>
      </c>
      <c r="J21" s="48">
        <f>IF(G21="","",IF(G21&lt;=4,IF(H21&gt;=2,IF(I21&lt;=9,I21+1,10),0),IF(H21&gt;=2,IF(I21&lt;=8.5,I21+1.5,10),0)))</f>
        <v>0</v>
      </c>
      <c r="K21" s="184">
        <f>IF(G21="","",IF(G21&lt;=4,IF(H21&gt;=3,IF(J21&lt;=9,J21+1,10),0),IF(H21&gt;=3,IF(J21&lt;=8.5,J21+1.5,10),0)))</f>
        <v>0</v>
      </c>
      <c r="L21" s="184">
        <f>IF(G21="","",IF(G21&lt;=4,IF(H21&gt;=4,IF(K21&lt;=9,K21+1,10),0),IF(H21&gt;=4,IF(K21&lt;=8.5,K21+1.5,10),0)))</f>
        <v>0</v>
      </c>
      <c r="M21" s="186">
        <f>IF(G21="","",IF(G21&lt;=4,IF(H21&gt;=5,IF(L21&lt;=9,L21+1,10),0),IF(H21&gt;=5,IF(L21&lt;=8.5,L21+1.5,10),0)))</f>
        <v>0</v>
      </c>
    </row>
    <row r="22" spans="1:13" ht="13.5" customHeight="1">
      <c r="A22" s="29">
        <f t="shared" si="6"/>
        <v>19</v>
      </c>
      <c r="B22" s="39" t="s">
        <v>583</v>
      </c>
      <c r="C22" s="42" t="s">
        <v>154</v>
      </c>
      <c r="D22" s="42" t="s">
        <v>272</v>
      </c>
      <c r="E22" s="42" t="s">
        <v>145</v>
      </c>
      <c r="F22" s="43">
        <v>2.2</v>
      </c>
      <c r="G22" s="168">
        <v>4</v>
      </c>
      <c r="H22" s="42">
        <v>1</v>
      </c>
      <c r="I22" s="184">
        <f>IF(G22="","",IF(G22&lt;=4,IF(H22&gt;=1,IF(F22&lt;=9,F22+1,10),0),IF(H22&gt;=1,IF(F22&lt;=8.5,F22+1.5,10),0)))</f>
        <v>3.2</v>
      </c>
      <c r="J22" s="184">
        <f>IF(G22="","",IF(G22&lt;=4,IF(H22&gt;=2,IF(I22&lt;=9,I22+1,10),0),IF(H22&gt;=2,IF(I22&lt;=8.5,I22+1.5,10),0)))</f>
        <v>0</v>
      </c>
      <c r="K22" s="184">
        <f>IF(G22="","",IF(G22&lt;=4,IF(H22&gt;=3,IF(J22&lt;=9,J22+1,10),0),IF(H22&gt;=3,IF(J22&lt;=8.5,J22+1.5,10),0)))</f>
        <v>0</v>
      </c>
      <c r="L22" s="184">
        <f>IF(G22="","",IF(G22&lt;=4,IF(H22&gt;=4,IF(K22&lt;=9,K22+1,10),0),IF(H22&gt;=4,IF(K22&lt;=8.5,K22+1.5,10),0)))</f>
        <v>0</v>
      </c>
      <c r="M22" s="186">
        <f>IF(G22="","",IF(G22&lt;=4,IF(H22&gt;=5,IF(L22&lt;=9,L22+1,10),0),IF(H22&gt;=5,IF(L22&lt;=8.5,L22+1.5,10),0)))</f>
        <v>0</v>
      </c>
    </row>
    <row r="23" spans="1:13" ht="13.5" customHeight="1">
      <c r="A23" s="29">
        <f t="shared" si="6"/>
        <v>20</v>
      </c>
      <c r="B23" s="39" t="s">
        <v>628</v>
      </c>
      <c r="C23" s="42" t="s">
        <v>154</v>
      </c>
      <c r="D23" s="42" t="s">
        <v>282</v>
      </c>
      <c r="E23" s="42" t="s">
        <v>145</v>
      </c>
      <c r="F23" s="43">
        <v>1.5</v>
      </c>
      <c r="G23" s="168">
        <v>3</v>
      </c>
      <c r="H23" s="42">
        <v>1</v>
      </c>
      <c r="I23" s="184">
        <f>IF(G23&lt;=4,IF(H23&gt;=1,IF(F23&lt;=9,F23+1,10),0),IF(H23&gt;=1,IF(F23&lt;=8.5,F23+1.5,10),0))</f>
        <v>2.5</v>
      </c>
      <c r="J23" s="184">
        <f>IF(G23&lt;=4,IF(H23&gt;=2,IF(I23&lt;=9,I23+1,10),0),IF(H23&gt;=2,IF(I23&lt;=8.5,I23+1.5,10),0))</f>
        <v>0</v>
      </c>
      <c r="K23" s="184">
        <f>IF(G23&lt;=4,IF(H23&gt;=3,IF(J23&lt;=9,J23+1,10),0),IF(H23&gt;=3,IF(J23&lt;=8.5,J23+1.5,10),0))</f>
        <v>0</v>
      </c>
      <c r="L23" s="184">
        <f>IF(G23&lt;=4,IF(H23&gt;=4,IF(K23&lt;=9,K23+1,10),0),IF(H23&gt;=4,IF(K23&lt;=8.5,K23+1.5,10),0))</f>
        <v>0</v>
      </c>
      <c r="M23" s="186">
        <f>IF(G23&lt;=4,IF(H23&gt;=5,IF(L23&lt;=9,L23+1,10),0),IF(H23&gt;=5,IF(L23&lt;=8.5,L23+1.5,10),0))</f>
        <v>0</v>
      </c>
    </row>
    <row r="24" spans="1:13" ht="13.5" customHeight="1">
      <c r="A24" s="29">
        <f t="shared" si="6"/>
        <v>21</v>
      </c>
      <c r="B24" s="39" t="s">
        <v>588</v>
      </c>
      <c r="C24" s="42" t="s">
        <v>157</v>
      </c>
      <c r="D24" s="42" t="s">
        <v>323</v>
      </c>
      <c r="E24" s="42" t="s">
        <v>145</v>
      </c>
      <c r="F24" s="43">
        <v>1.4</v>
      </c>
      <c r="G24" s="168">
        <v>3</v>
      </c>
      <c r="H24" s="42">
        <v>1</v>
      </c>
      <c r="I24" s="184">
        <f>IF(G24&lt;=4,IF(H24&gt;=1,IF(F24&lt;=9,F24+1,10),0),IF(H24&gt;=1,IF(F24&lt;=8.5,F24+1.5,10),0))</f>
        <v>2.4</v>
      </c>
      <c r="J24" s="184">
        <f>IF(G24&lt;=4,IF(H24&gt;=2,IF(I24&lt;=9,I24+1,10),0),IF(H24&gt;=2,IF(I24&lt;=8.5,I24+1.5,10),0))</f>
        <v>0</v>
      </c>
      <c r="K24" s="184">
        <f>IF(G24&lt;=4,IF(H24&gt;=3,IF(J24&lt;=9,J24+1,10),0),IF(H24&gt;=3,IF(J24&lt;=8.5,J24+1.5,10),0))</f>
        <v>0</v>
      </c>
      <c r="L24" s="184">
        <f>IF(G24&lt;=4,IF(H24&gt;=4,IF(K24&lt;=9,K24+1,10),0),IF(H24&gt;=4,IF(K24&lt;=8.5,K24+1.5,10),0))</f>
        <v>0</v>
      </c>
      <c r="M24" s="186">
        <f>IF(G24&lt;=4,IF(H24&gt;=5,IF(L24&lt;=9,L24+1,10),0),IF(H24&gt;=5,IF(L24&lt;=8.5,L24+1.5,10),0))</f>
        <v>0</v>
      </c>
    </row>
    <row r="25" spans="1:13" ht="13.5" customHeight="1">
      <c r="A25" s="29">
        <f t="shared" si="6"/>
        <v>22</v>
      </c>
      <c r="B25" s="39" t="s">
        <v>874</v>
      </c>
      <c r="C25" s="42" t="s">
        <v>149</v>
      </c>
      <c r="D25" s="42" t="s">
        <v>268</v>
      </c>
      <c r="E25" s="42" t="s">
        <v>145</v>
      </c>
      <c r="F25" s="43">
        <v>0.5</v>
      </c>
      <c r="G25" s="168">
        <v>2</v>
      </c>
      <c r="H25" s="42">
        <f t="shared" si="0"/>
        <v>1</v>
      </c>
      <c r="I25" s="184">
        <f>IF(G25="","",IF(G25&lt;=4,IF(H25&gt;=1,IF(F25&lt;=9,F25+1,10),0),IF(H25&gt;=1,IF(F25&lt;=8.5,F25+1.5,10),0)))</f>
        <v>1.5</v>
      </c>
      <c r="J25" s="184">
        <f>IF(G25="","",IF(G25&lt;=4,IF(H25&gt;=2,IF(I25&lt;=9,I25+1,10),0),IF(H25&gt;=2,IF(I25&lt;=8.5,I25+1.5,10),0)))</f>
        <v>0</v>
      </c>
      <c r="K25" s="184">
        <f>IF(G25="","",IF(G25&lt;=4,IF(H25&gt;=3,IF(J25&lt;=9,J25+1,10),0),IF(H25&gt;=3,IF(J25&lt;=8.5,J25+1.5,10),0)))</f>
        <v>0</v>
      </c>
      <c r="L25" s="184">
        <f>IF(G25="","",IF(G25&lt;=4,IF(H25&gt;=4,IF(K25&lt;=9,K25+1,10),0),IF(H25&gt;=4,IF(K25&lt;=8.5,K25+1.5,10),0)))</f>
        <v>0</v>
      </c>
      <c r="M25" s="186">
        <f>IF(G25="","",IF(G25&lt;=4,IF(H25&gt;=5,IF(L25&lt;=9,L25+1,10),0),IF(H25&gt;=5,IF(L25&lt;=8.5,L25+1.5,10),0)))</f>
        <v>0</v>
      </c>
    </row>
    <row r="26" spans="1:13" ht="13.5" customHeight="1">
      <c r="A26" s="29">
        <f t="shared" si="6"/>
        <v>23</v>
      </c>
      <c r="B26" s="39" t="s">
        <v>953</v>
      </c>
      <c r="C26" s="42" t="s">
        <v>156</v>
      </c>
      <c r="D26" s="42" t="s">
        <v>293</v>
      </c>
      <c r="E26" s="42" t="s">
        <v>145</v>
      </c>
      <c r="F26" s="43">
        <v>0.5</v>
      </c>
      <c r="G26" s="168">
        <v>2</v>
      </c>
      <c r="H26" s="42">
        <f t="shared" si="0"/>
        <v>1</v>
      </c>
      <c r="I26" s="184">
        <f>IF(G26="","",IF(G26&lt;=4,IF(H26&gt;=1,IF(F26&lt;=9,F26+1,10),0),IF(H26&gt;=1,IF(F26&lt;=8.5,F26+1.5,10),0)))</f>
        <v>1.5</v>
      </c>
      <c r="J26" s="184">
        <f>IF(G26="","",IF(G26&lt;=4,IF(H26&gt;=2,IF(I26&lt;=9,I26+1,10),0),IF(H26&gt;=2,IF(I26&lt;=8.5,I26+1.5,10),0)))</f>
        <v>0</v>
      </c>
      <c r="K26" s="184">
        <f>IF(G26="","",IF(G26&lt;=4,IF(H26&gt;=3,IF(J26&lt;=9,J26+1,10),0),IF(H26&gt;=3,IF(J26&lt;=8.5,J26+1.5,10),0)))</f>
        <v>0</v>
      </c>
      <c r="L26" s="184">
        <f>IF(G26="","",IF(G26&lt;=4,IF(H26&gt;=4,IF(K26&lt;=9,K26+1,10),0),IF(H26&gt;=4,IF(K26&lt;=8.5,K26+1.5,10),0)))</f>
        <v>0</v>
      </c>
      <c r="M26" s="186">
        <f>IF(G26="","",IF(G26&lt;=4,IF(H26&gt;=5,IF(L26&lt;=9,L26+1,10),0),IF(H26&gt;=5,IF(L26&lt;=8.5,L26+1.5,10),0)))</f>
        <v>0</v>
      </c>
    </row>
    <row r="27" spans="1:13" ht="13.5" customHeight="1">
      <c r="A27" s="29">
        <f t="shared" si="6"/>
        <v>24</v>
      </c>
      <c r="B27" s="39" t="s">
        <v>619</v>
      </c>
      <c r="C27" s="42" t="s">
        <v>146</v>
      </c>
      <c r="D27" s="42" t="s">
        <v>289</v>
      </c>
      <c r="E27" s="42" t="s">
        <v>145</v>
      </c>
      <c r="F27" s="43">
        <v>1.5</v>
      </c>
      <c r="G27" s="168">
        <v>2</v>
      </c>
      <c r="H27" s="42">
        <v>0</v>
      </c>
      <c r="I27" s="184">
        <f>IF(G27&lt;=4,IF(H27&gt;=1,IF(F27&lt;=9,F27+1,10),0),IF(H27&gt;=1,IF(F27&lt;=8.5,F27+1.5,10),0))</f>
        <v>0</v>
      </c>
      <c r="J27" s="184">
        <f>IF(G27&lt;=4,IF(H27&gt;=2,IF(I27&lt;=9,I27+1,10),0),IF(H27&gt;=2,IF(I27&lt;=8.5,I27+1.5,10),0))</f>
        <v>0</v>
      </c>
      <c r="K27" s="184">
        <f>IF(G27&lt;=4,IF(H27&gt;=3,IF(J27&lt;=9,J27+1,10),0),IF(H27&gt;=3,IF(J27&lt;=8.5,J27+1.5,10),0))</f>
        <v>0</v>
      </c>
      <c r="L27" s="184">
        <f>IF(G27&lt;=4,IF(H27&gt;=4,IF(K27&lt;=9,K27+1,10),0),IF(H27&gt;=4,IF(K27&lt;=8.5,K27+1.5,10),0))</f>
        <v>0</v>
      </c>
      <c r="M27" s="186">
        <f>IF(G27&lt;=4,IF(H27&gt;=5,IF(L27&lt;=9,L27+1,10),0),IF(H27&gt;=5,IF(L27&lt;=8.5,L27+1.5,10),0))</f>
        <v>0</v>
      </c>
    </row>
    <row r="28" spans="1:13" ht="13.5" customHeight="1">
      <c r="A28" s="29">
        <f t="shared" si="6"/>
        <v>25</v>
      </c>
      <c r="B28" s="39" t="s">
        <v>638</v>
      </c>
      <c r="C28" s="42" t="s">
        <v>147</v>
      </c>
      <c r="D28" s="42" t="s">
        <v>276</v>
      </c>
      <c r="E28" s="42" t="s">
        <v>145</v>
      </c>
      <c r="F28" s="43">
        <v>4</v>
      </c>
      <c r="G28" s="168">
        <v>2</v>
      </c>
      <c r="H28" s="42">
        <v>0</v>
      </c>
      <c r="I28" s="184">
        <f>IF(G28&lt;=4,IF(H28&gt;=1,IF(F28&lt;=9,F28+1,10),0),IF(H28&gt;=1,IF(F28&lt;=8.5,F28+1.5,10),0))</f>
        <v>0</v>
      </c>
      <c r="J28" s="184">
        <f>IF(G28&lt;=4,IF(H28&gt;=2,IF(I28&lt;=9,I28+1,10),0),IF(H28&gt;=2,IF(I28&lt;=8.5,I28+1.5,10),0))</f>
        <v>0</v>
      </c>
      <c r="K28" s="184">
        <f>IF(G28&lt;=4,IF(H28&gt;=3,IF(J28&lt;=9,J28+1,10),0),IF(H28&gt;=3,IF(J28&lt;=8.5,J28+1.5,10),0))</f>
        <v>0</v>
      </c>
      <c r="L28" s="184">
        <f>IF(G28&lt;=4,IF(H28&gt;=4,IF(K28&lt;=9,K28+1,10),0),IF(H28&gt;=4,IF(K28&lt;=8.5,K28+1.5,10),0))</f>
        <v>0</v>
      </c>
      <c r="M28" s="186">
        <f>IF(G28&lt;=4,IF(H28&gt;=5,IF(L28&lt;=9,L28+1,10),0),IF(H28&gt;=5,IF(L28&lt;=8.5,L28+1.5,10),0))</f>
        <v>0</v>
      </c>
    </row>
    <row r="29" spans="1:13" ht="13.5" customHeight="1">
      <c r="A29" s="29">
        <f t="shared" si="6"/>
        <v>26</v>
      </c>
      <c r="B29" s="39" t="s">
        <v>814</v>
      </c>
      <c r="C29" s="42" t="s">
        <v>167</v>
      </c>
      <c r="D29" s="42" t="s">
        <v>280</v>
      </c>
      <c r="E29" s="42" t="s">
        <v>145</v>
      </c>
      <c r="F29" s="43">
        <v>3</v>
      </c>
      <c r="G29" s="168">
        <v>1</v>
      </c>
      <c r="H29" s="42">
        <f t="shared" si="0"/>
        <v>0</v>
      </c>
      <c r="I29" s="184">
        <f>IF(G29="","",IF(G29&lt;=4,IF(H29&gt;=1,IF(F29&lt;=9,F29+1,10),0),IF(H29&gt;=1,IF(F29&lt;=8.5,F29+1.5,10),0)))</f>
        <v>0</v>
      </c>
      <c r="J29" s="184">
        <f>IF(G29="","",IF(G29&lt;=4,IF(H29&gt;=2,IF(I29&lt;=9,I29+1,10),0),IF(H29&gt;=2,IF(I29&lt;=8.5,I29+1.5,10),0)))</f>
        <v>0</v>
      </c>
      <c r="K29" s="184">
        <f>IF(G29="","",IF(G29&lt;=4,IF(H29&gt;=3,IF(J29&lt;=9,J29+1,10),0),IF(H29&gt;=3,IF(J29&lt;=8.5,J29+1.5,10),0)))</f>
        <v>0</v>
      </c>
      <c r="L29" s="184">
        <f>IF(G29="","",IF(G29&lt;=4,IF(H29&gt;=4,IF(K29&lt;=9,K29+1,10),0),IF(H29&gt;=4,IF(K29&lt;=8.5,K29+1.5,10),0)))</f>
        <v>0</v>
      </c>
      <c r="M29" s="186">
        <f>IF(G29="","",IF(G29&lt;=4,IF(H29&gt;=5,IF(L29&lt;=9,L29+1,10),0),IF(H29&gt;=5,IF(L29&lt;=8.5,L29+1.5,10),0)))</f>
        <v>0</v>
      </c>
    </row>
    <row r="30" spans="1:13" ht="13.5" customHeight="1">
      <c r="A30" s="29">
        <f t="shared" si="6"/>
        <v>27</v>
      </c>
      <c r="B30" s="39" t="s">
        <v>880</v>
      </c>
      <c r="C30" s="42" t="s">
        <v>144</v>
      </c>
      <c r="D30" s="42" t="s">
        <v>280</v>
      </c>
      <c r="E30" s="42" t="s">
        <v>145</v>
      </c>
      <c r="F30" s="43">
        <v>0.3</v>
      </c>
      <c r="G30" s="168">
        <v>1</v>
      </c>
      <c r="H30" s="42">
        <f t="shared" si="0"/>
        <v>0</v>
      </c>
      <c r="I30" s="184">
        <f>IF(G30="","",IF(G30&lt;=4,IF(H30&gt;=1,IF(F30&lt;=9,F30+1,10),0),IF(H30&gt;=1,IF(F30&lt;=8.5,F30+1.5,10),0)))</f>
        <v>0</v>
      </c>
      <c r="J30" s="184">
        <f>IF(G30="","",IF(G30&lt;=4,IF(H30&gt;=2,IF(I30&lt;=9,I30+1,10),0),IF(H30&gt;=2,IF(I30&lt;=8.5,I30+1.5,10),0)))</f>
        <v>0</v>
      </c>
      <c r="K30" s="184">
        <f>IF(G30="","",IF(G30&lt;=4,IF(H30&gt;=3,IF(J30&lt;=9,J30+1,10),0),IF(H30&gt;=3,IF(J30&lt;=8.5,J30+1.5,10),0)))</f>
        <v>0</v>
      </c>
      <c r="L30" s="184">
        <f>IF(G30="","",IF(G30&lt;=4,IF(H30&gt;=4,IF(K30&lt;=9,K30+1,10),0),IF(H30&gt;=4,IF(K30&lt;=8.5,K30+1.5,10),0)))</f>
        <v>0</v>
      </c>
      <c r="M30" s="186">
        <f>IF(G30="","",IF(G30&lt;=4,IF(H30&gt;=5,IF(L30&lt;=9,L30+1,10),0),IF(H30&gt;=5,IF(L30&lt;=8.5,L30+1.5,10),0)))</f>
        <v>0</v>
      </c>
    </row>
    <row r="31" spans="1:13" ht="13.5" customHeight="1">
      <c r="A31" s="29">
        <f t="shared" si="6"/>
        <v>28</v>
      </c>
      <c r="B31" s="39" t="s">
        <v>868</v>
      </c>
      <c r="C31" s="42" t="s">
        <v>169</v>
      </c>
      <c r="D31" s="42" t="s">
        <v>263</v>
      </c>
      <c r="E31" s="42" t="s">
        <v>145</v>
      </c>
      <c r="F31" s="43">
        <v>0.5</v>
      </c>
      <c r="G31" s="168">
        <v>1</v>
      </c>
      <c r="H31" s="42">
        <f t="shared" si="0"/>
        <v>0</v>
      </c>
      <c r="I31" s="184">
        <f>IF(G31="","",IF(G31&lt;=4,IF(H31&gt;=1,IF(F31&lt;=9,F31+1,10),0),IF(H31&gt;=1,IF(F31&lt;=8.5,F31+1.5,10),0)))</f>
        <v>0</v>
      </c>
      <c r="J31" s="184">
        <f>IF(G31="","",IF(G31&lt;=4,IF(H31&gt;=2,IF(I31&lt;=9,I31+1,10),0),IF(H31&gt;=2,IF(I31&lt;=8.5,I31+1.5,10),0)))</f>
        <v>0</v>
      </c>
      <c r="K31" s="184">
        <f>IF(G31="","",IF(G31&lt;=4,IF(H31&gt;=3,IF(J31&lt;=9,J31+1,10),0),IF(H31&gt;=3,IF(J31&lt;=8.5,J31+1.5,10),0)))</f>
        <v>0</v>
      </c>
      <c r="L31" s="184">
        <f>IF(G31="","",IF(G31&lt;=4,IF(H31&gt;=4,IF(K31&lt;=9,K31+1,10),0),IF(H31&gt;=4,IF(K31&lt;=8.5,K31+1.5,10),0)))</f>
        <v>0</v>
      </c>
      <c r="M31" s="186">
        <f>IF(G31="","",IF(G31&lt;=4,IF(H31&gt;=5,IF(L31&lt;=9,L31+1,10),0),IF(H31&gt;=5,IF(L31&lt;=8.5,L31+1.5,10),0)))</f>
        <v>0</v>
      </c>
    </row>
    <row r="32" spans="1:13" ht="13.5" customHeight="1" thickBot="1">
      <c r="A32" s="29">
        <f t="shared" si="6"/>
        <v>29</v>
      </c>
      <c r="B32" s="39" t="s">
        <v>968</v>
      </c>
      <c r="C32" s="42" t="s">
        <v>160</v>
      </c>
      <c r="D32" s="42" t="s">
        <v>270</v>
      </c>
      <c r="E32" s="42" t="s">
        <v>145</v>
      </c>
      <c r="F32" s="43">
        <v>0.5</v>
      </c>
      <c r="G32" s="168">
        <v>1</v>
      </c>
      <c r="H32" s="42">
        <f t="shared" si="0"/>
        <v>0</v>
      </c>
      <c r="I32" s="184">
        <f>IF(G32="","",IF(G32&lt;=4,IF(H32&gt;=1,IF(F32&lt;=9,F32+1,10),0),IF(H32&gt;=1,IF(F32&lt;=8.5,F32+1.5,10),0)))</f>
        <v>0</v>
      </c>
      <c r="J32" s="184">
        <f>IF(G32="","",IF(G32&lt;=4,IF(H32&gt;=2,IF(I32&lt;=9,I32+1,10),0),IF(H32&gt;=2,IF(I32&lt;=8.5,I32+1.5,10),0)))</f>
        <v>0</v>
      </c>
      <c r="K32" s="184">
        <f>IF(G32="","",IF(G32&lt;=4,IF(H32&gt;=3,IF(J32&lt;=9,J32+1,10),0),IF(H32&gt;=3,IF(J32&lt;=8.5,J32+1.5,10),0)))</f>
        <v>0</v>
      </c>
      <c r="L32" s="184">
        <f>IF(G32="","",IF(G32&lt;=4,IF(H32&gt;=4,IF(K32&lt;=9,K32+1,10),0),IF(H32&gt;=4,IF(K32&lt;=8.5,K32+1.5,10),0)))</f>
        <v>0</v>
      </c>
      <c r="M32" s="186">
        <f>IF(G32="","",IF(G32&lt;=4,IF(H32&gt;=5,IF(L32&lt;=9,L32+1,10),0),IF(H32&gt;=5,IF(L32&lt;=8.5,L32+1.5,10),0)))</f>
        <v>0</v>
      </c>
    </row>
    <row r="33" spans="1:13" ht="12.75">
      <c r="A33" s="281">
        <f t="shared" si="6"/>
        <v>30</v>
      </c>
      <c r="B33" s="282" t="s">
        <v>776</v>
      </c>
      <c r="C33" s="283" t="s">
        <v>153</v>
      </c>
      <c r="D33" s="283" t="s">
        <v>655</v>
      </c>
      <c r="E33" s="283" t="s">
        <v>657</v>
      </c>
      <c r="F33" s="335">
        <v>1</v>
      </c>
      <c r="G33" s="284"/>
      <c r="H33" s="283" t="s">
        <v>991</v>
      </c>
      <c r="I33" s="273"/>
      <c r="J33" s="273"/>
      <c r="K33" s="273"/>
      <c r="L33" s="273"/>
      <c r="M33" s="274"/>
    </row>
    <row r="34" spans="1:13" ht="12.75">
      <c r="A34" s="275">
        <f t="shared" si="6"/>
        <v>31</v>
      </c>
      <c r="B34" s="276" t="s">
        <v>777</v>
      </c>
      <c r="C34" s="277" t="s">
        <v>155</v>
      </c>
      <c r="D34" s="277" t="s">
        <v>655</v>
      </c>
      <c r="E34" s="277" t="s">
        <v>657</v>
      </c>
      <c r="F34" s="333">
        <v>0.6</v>
      </c>
      <c r="G34" s="278"/>
      <c r="H34" s="277" t="s">
        <v>991</v>
      </c>
      <c r="I34" s="279"/>
      <c r="J34" s="279"/>
      <c r="K34" s="279"/>
      <c r="L34" s="279"/>
      <c r="M34" s="280"/>
    </row>
    <row r="35" spans="1:13" ht="12.75">
      <c r="A35" s="275">
        <f t="shared" si="6"/>
        <v>32</v>
      </c>
      <c r="B35" s="276" t="s">
        <v>778</v>
      </c>
      <c r="C35" s="277" t="s">
        <v>149</v>
      </c>
      <c r="D35" s="277" t="s">
        <v>649</v>
      </c>
      <c r="E35" s="277" t="s">
        <v>657</v>
      </c>
      <c r="F35" s="333">
        <v>0.4</v>
      </c>
      <c r="G35" s="278"/>
      <c r="H35" s="277" t="s">
        <v>991</v>
      </c>
      <c r="I35" s="279"/>
      <c r="J35" s="279"/>
      <c r="K35" s="279"/>
      <c r="L35" s="279"/>
      <c r="M35" s="280"/>
    </row>
    <row r="36" spans="1:14" s="15" customFormat="1" ht="13.5" thickBot="1">
      <c r="A36" s="275">
        <f t="shared" si="6"/>
        <v>33</v>
      </c>
      <c r="B36" s="276" t="s">
        <v>779</v>
      </c>
      <c r="C36" s="277" t="s">
        <v>167</v>
      </c>
      <c r="D36" s="277" t="s">
        <v>633</v>
      </c>
      <c r="E36" s="277" t="s">
        <v>657</v>
      </c>
      <c r="F36" s="333">
        <v>0.1</v>
      </c>
      <c r="G36" s="278"/>
      <c r="H36" s="277" t="s">
        <v>991</v>
      </c>
      <c r="I36" s="279"/>
      <c r="J36" s="279"/>
      <c r="K36" s="279"/>
      <c r="L36" s="279"/>
      <c r="M36" s="280"/>
      <c r="N36" s="8"/>
    </row>
    <row r="37" spans="1:13" ht="13.5" customHeight="1">
      <c r="A37" s="300">
        <v>34</v>
      </c>
      <c r="B37" s="312" t="s">
        <v>490</v>
      </c>
      <c r="C37" s="301" t="s">
        <v>159</v>
      </c>
      <c r="D37" s="301" t="s">
        <v>649</v>
      </c>
      <c r="E37" s="301" t="s">
        <v>61</v>
      </c>
      <c r="F37" s="313">
        <v>10</v>
      </c>
      <c r="G37" s="301"/>
      <c r="H37" s="301" t="str">
        <f aca="true" t="shared" si="12" ref="H37:H53">IF(G37="","",G37-1)</f>
        <v/>
      </c>
      <c r="I37" s="319" t="str">
        <f aca="true" t="shared" si="13" ref="I37:I53">IF(G37="","",IF(G37&lt;=4,IF(H37&gt;=1,IF(F37&lt;=9,F37+1,10),0),IF(H37&gt;=1,IF(F37&lt;=8.5,F37+1.5,10),0)))</f>
        <v/>
      </c>
      <c r="J37" s="319" t="str">
        <f aca="true" t="shared" si="14" ref="J37:J53">IF(G37="","",IF(G37&lt;=4,IF(H37&gt;=2,IF(I37&lt;=9,I37+1,10),0),IF(H37&gt;=2,IF(I37&lt;=8.5,I37+1.5,10),0)))</f>
        <v/>
      </c>
      <c r="K37" s="319" t="str">
        <f aca="true" t="shared" si="15" ref="K37:K53">IF(G37="","",IF(G37&lt;=4,IF(H37&gt;=3,IF(J37&lt;=9,J37+1,10),0),IF(H37&gt;=3,IF(J37&lt;=8.5,J37+1.5,10),0)))</f>
        <v/>
      </c>
      <c r="L37" s="319" t="str">
        <f aca="true" t="shared" si="16" ref="L37:L53">IF(G37="","",IF(G37&lt;=4,IF(H37&gt;=4,IF(K37&lt;=9,K37+1,10),0),IF(H37&gt;=4,IF(K37&lt;=8.5,K37+1.5,10),0)))</f>
        <v/>
      </c>
      <c r="M37" s="326" t="str">
        <f aca="true" t="shared" si="17" ref="M37:M53">IF(G37="","",IF(G37&lt;=4,IF(H37&gt;=5,IF(L37&lt;=9,L37+1,10),0),IF(H37&gt;=5,IF(L37&lt;=8.5,L37+1.5,10),0)))</f>
        <v/>
      </c>
    </row>
    <row r="38" spans="1:13" ht="13.5" customHeight="1">
      <c r="A38" s="128">
        <f aca="true" t="shared" si="18" ref="A38:A53">A37+1</f>
        <v>35</v>
      </c>
      <c r="B38" s="129" t="s">
        <v>495</v>
      </c>
      <c r="C38" s="130" t="s">
        <v>156</v>
      </c>
      <c r="D38" s="130" t="s">
        <v>62</v>
      </c>
      <c r="E38" s="130" t="s">
        <v>61</v>
      </c>
      <c r="F38" s="321">
        <v>5</v>
      </c>
      <c r="G38" s="130"/>
      <c r="H38" s="130" t="str">
        <f t="shared" si="12"/>
        <v/>
      </c>
      <c r="I38" s="172" t="str">
        <f t="shared" si="13"/>
        <v/>
      </c>
      <c r="J38" s="172" t="str">
        <f t="shared" si="14"/>
        <v/>
      </c>
      <c r="K38" s="172" t="str">
        <f t="shared" si="15"/>
        <v/>
      </c>
      <c r="L38" s="172" t="str">
        <f t="shared" si="16"/>
        <v/>
      </c>
      <c r="M38" s="173" t="str">
        <f t="shared" si="17"/>
        <v/>
      </c>
    </row>
    <row r="39" spans="1:13" ht="13.5" customHeight="1">
      <c r="A39" s="128">
        <f t="shared" si="18"/>
        <v>36</v>
      </c>
      <c r="B39" s="129" t="s">
        <v>1276</v>
      </c>
      <c r="C39" s="130" t="s">
        <v>149</v>
      </c>
      <c r="D39" s="130" t="s">
        <v>644</v>
      </c>
      <c r="E39" s="130" t="s">
        <v>61</v>
      </c>
      <c r="F39" s="321">
        <v>4</v>
      </c>
      <c r="G39" s="130"/>
      <c r="H39" s="130" t="str">
        <f t="shared" si="12"/>
        <v/>
      </c>
      <c r="I39" s="172" t="str">
        <f t="shared" si="13"/>
        <v/>
      </c>
      <c r="J39" s="172" t="str">
        <f t="shared" si="14"/>
        <v/>
      </c>
      <c r="K39" s="172" t="str">
        <f t="shared" si="15"/>
        <v/>
      </c>
      <c r="L39" s="172" t="str">
        <f t="shared" si="16"/>
        <v/>
      </c>
      <c r="M39" s="173" t="str">
        <f t="shared" si="17"/>
        <v/>
      </c>
    </row>
    <row r="40" spans="1:13" ht="13.5" customHeight="1">
      <c r="A40" s="128">
        <f t="shared" si="18"/>
        <v>37</v>
      </c>
      <c r="B40" s="129" t="s">
        <v>1304</v>
      </c>
      <c r="C40" s="130" t="s">
        <v>877</v>
      </c>
      <c r="D40" s="130" t="s">
        <v>62</v>
      </c>
      <c r="E40" s="130" t="s">
        <v>61</v>
      </c>
      <c r="F40" s="321">
        <v>2</v>
      </c>
      <c r="G40" s="130"/>
      <c r="H40" s="130" t="str">
        <f t="shared" si="12"/>
        <v/>
      </c>
      <c r="I40" s="172" t="str">
        <f t="shared" si="13"/>
        <v/>
      </c>
      <c r="J40" s="172" t="str">
        <f t="shared" si="14"/>
        <v/>
      </c>
      <c r="K40" s="172" t="str">
        <f t="shared" si="15"/>
        <v/>
      </c>
      <c r="L40" s="172" t="str">
        <f t="shared" si="16"/>
        <v/>
      </c>
      <c r="M40" s="173" t="str">
        <f t="shared" si="17"/>
        <v/>
      </c>
    </row>
    <row r="41" spans="1:13" ht="13.5" customHeight="1">
      <c r="A41" s="128">
        <f t="shared" si="18"/>
        <v>38</v>
      </c>
      <c r="B41" s="129" t="s">
        <v>1313</v>
      </c>
      <c r="C41" s="130" t="s">
        <v>1314</v>
      </c>
      <c r="D41" s="130" t="s">
        <v>625</v>
      </c>
      <c r="E41" s="130" t="s">
        <v>61</v>
      </c>
      <c r="F41" s="321">
        <v>2</v>
      </c>
      <c r="G41" s="130"/>
      <c r="H41" s="130" t="str">
        <f t="shared" si="12"/>
        <v/>
      </c>
      <c r="I41" s="172" t="str">
        <f t="shared" si="13"/>
        <v/>
      </c>
      <c r="J41" s="172" t="str">
        <f t="shared" si="14"/>
        <v/>
      </c>
      <c r="K41" s="172" t="str">
        <f t="shared" si="15"/>
        <v/>
      </c>
      <c r="L41" s="172" t="str">
        <f t="shared" si="16"/>
        <v/>
      </c>
      <c r="M41" s="173" t="str">
        <f t="shared" si="17"/>
        <v/>
      </c>
    </row>
    <row r="42" spans="1:13" ht="13.5" customHeight="1">
      <c r="A42" s="128">
        <f t="shared" si="18"/>
        <v>39</v>
      </c>
      <c r="B42" s="129" t="s">
        <v>1335</v>
      </c>
      <c r="C42" s="130" t="s">
        <v>1336</v>
      </c>
      <c r="D42" s="130" t="s">
        <v>682</v>
      </c>
      <c r="E42" s="130" t="s">
        <v>61</v>
      </c>
      <c r="F42" s="321">
        <v>1</v>
      </c>
      <c r="G42" s="130"/>
      <c r="H42" s="130" t="str">
        <f t="shared" si="12"/>
        <v/>
      </c>
      <c r="I42" s="172" t="str">
        <f t="shared" si="13"/>
        <v/>
      </c>
      <c r="J42" s="172" t="str">
        <f t="shared" si="14"/>
        <v/>
      </c>
      <c r="K42" s="172" t="str">
        <f t="shared" si="15"/>
        <v/>
      </c>
      <c r="L42" s="172" t="str">
        <f t="shared" si="16"/>
        <v/>
      </c>
      <c r="M42" s="173" t="str">
        <f t="shared" si="17"/>
        <v/>
      </c>
    </row>
    <row r="43" spans="1:13" ht="13.5" customHeight="1">
      <c r="A43" s="128">
        <f t="shared" si="18"/>
        <v>40</v>
      </c>
      <c r="B43" s="129" t="s">
        <v>1349</v>
      </c>
      <c r="C43" s="130" t="s">
        <v>156</v>
      </c>
      <c r="D43" s="130" t="s">
        <v>625</v>
      </c>
      <c r="E43" s="130" t="s">
        <v>61</v>
      </c>
      <c r="F43" s="321">
        <v>1</v>
      </c>
      <c r="G43" s="130"/>
      <c r="H43" s="130" t="str">
        <f t="shared" si="12"/>
        <v/>
      </c>
      <c r="I43" s="172" t="str">
        <f t="shared" si="13"/>
        <v/>
      </c>
      <c r="J43" s="172" t="str">
        <f t="shared" si="14"/>
        <v/>
      </c>
      <c r="K43" s="172" t="str">
        <f t="shared" si="15"/>
        <v/>
      </c>
      <c r="L43" s="172" t="str">
        <f t="shared" si="16"/>
        <v/>
      </c>
      <c r="M43" s="173" t="str">
        <f t="shared" si="17"/>
        <v/>
      </c>
    </row>
    <row r="44" spans="1:13" ht="13.5" customHeight="1">
      <c r="A44" s="128">
        <f t="shared" si="18"/>
        <v>41</v>
      </c>
      <c r="B44" s="129" t="s">
        <v>1362</v>
      </c>
      <c r="C44" s="130" t="s">
        <v>150</v>
      </c>
      <c r="D44" s="130" t="s">
        <v>682</v>
      </c>
      <c r="E44" s="130" t="s">
        <v>61</v>
      </c>
      <c r="F44" s="321">
        <v>1</v>
      </c>
      <c r="G44" s="130"/>
      <c r="H44" s="130" t="str">
        <f t="shared" si="12"/>
        <v/>
      </c>
      <c r="I44" s="172" t="str">
        <f t="shared" si="13"/>
        <v/>
      </c>
      <c r="J44" s="172" t="str">
        <f t="shared" si="14"/>
        <v/>
      </c>
      <c r="K44" s="172" t="str">
        <f t="shared" si="15"/>
        <v/>
      </c>
      <c r="L44" s="172" t="str">
        <f t="shared" si="16"/>
        <v/>
      </c>
      <c r="M44" s="173" t="str">
        <f t="shared" si="17"/>
        <v/>
      </c>
    </row>
    <row r="45" spans="1:13" ht="13.5" customHeight="1">
      <c r="A45" s="128">
        <f t="shared" si="18"/>
        <v>42</v>
      </c>
      <c r="B45" s="129" t="s">
        <v>1371</v>
      </c>
      <c r="C45" s="130" t="s">
        <v>156</v>
      </c>
      <c r="D45" s="130" t="s">
        <v>323</v>
      </c>
      <c r="E45" s="130" t="s">
        <v>61</v>
      </c>
      <c r="F45" s="321">
        <v>1</v>
      </c>
      <c r="G45" s="130"/>
      <c r="H45" s="130" t="str">
        <f t="shared" si="12"/>
        <v/>
      </c>
      <c r="I45" s="172" t="str">
        <f t="shared" si="13"/>
        <v/>
      </c>
      <c r="J45" s="172" t="str">
        <f t="shared" si="14"/>
        <v/>
      </c>
      <c r="K45" s="172" t="str">
        <f t="shared" si="15"/>
        <v/>
      </c>
      <c r="L45" s="172" t="str">
        <f t="shared" si="16"/>
        <v/>
      </c>
      <c r="M45" s="173" t="str">
        <f t="shared" si="17"/>
        <v/>
      </c>
    </row>
    <row r="46" spans="1:13" ht="13.5" customHeight="1">
      <c r="A46" s="128">
        <f t="shared" si="18"/>
        <v>43</v>
      </c>
      <c r="B46" s="129" t="s">
        <v>1372</v>
      </c>
      <c r="C46" s="130" t="s">
        <v>155</v>
      </c>
      <c r="D46" s="130" t="s">
        <v>644</v>
      </c>
      <c r="E46" s="130" t="s">
        <v>61</v>
      </c>
      <c r="F46" s="321">
        <v>1</v>
      </c>
      <c r="G46" s="130"/>
      <c r="H46" s="130" t="str">
        <f t="shared" si="12"/>
        <v/>
      </c>
      <c r="I46" s="172" t="str">
        <f t="shared" si="13"/>
        <v/>
      </c>
      <c r="J46" s="172" t="str">
        <f t="shared" si="14"/>
        <v/>
      </c>
      <c r="K46" s="172" t="str">
        <f t="shared" si="15"/>
        <v/>
      </c>
      <c r="L46" s="172" t="str">
        <f t="shared" si="16"/>
        <v/>
      </c>
      <c r="M46" s="173" t="str">
        <f t="shared" si="17"/>
        <v/>
      </c>
    </row>
    <row r="47" spans="1:13" ht="13.5" customHeight="1">
      <c r="A47" s="128">
        <f t="shared" si="18"/>
        <v>44</v>
      </c>
      <c r="B47" s="129" t="s">
        <v>1373</v>
      </c>
      <c r="C47" s="130" t="s">
        <v>1271</v>
      </c>
      <c r="D47" s="130" t="s">
        <v>290</v>
      </c>
      <c r="E47" s="130" t="s">
        <v>61</v>
      </c>
      <c r="F47" s="321">
        <v>0.5</v>
      </c>
      <c r="G47" s="130"/>
      <c r="H47" s="130" t="str">
        <f t="shared" si="12"/>
        <v/>
      </c>
      <c r="I47" s="172" t="str">
        <f t="shared" si="13"/>
        <v/>
      </c>
      <c r="J47" s="172" t="str">
        <f t="shared" si="14"/>
        <v/>
      </c>
      <c r="K47" s="172" t="str">
        <f t="shared" si="15"/>
        <v/>
      </c>
      <c r="L47" s="172" t="str">
        <f t="shared" si="16"/>
        <v/>
      </c>
      <c r="M47" s="173" t="str">
        <f t="shared" si="17"/>
        <v/>
      </c>
    </row>
    <row r="48" spans="1:13" ht="13.5" customHeight="1">
      <c r="A48" s="128">
        <f t="shared" si="18"/>
        <v>45</v>
      </c>
      <c r="B48" s="129" t="s">
        <v>1389</v>
      </c>
      <c r="C48" s="130" t="s">
        <v>152</v>
      </c>
      <c r="D48" s="130" t="s">
        <v>19</v>
      </c>
      <c r="E48" s="130" t="s">
        <v>61</v>
      </c>
      <c r="F48" s="321">
        <v>0.5</v>
      </c>
      <c r="G48" s="130"/>
      <c r="H48" s="130" t="str">
        <f t="shared" si="12"/>
        <v/>
      </c>
      <c r="I48" s="172" t="str">
        <f t="shared" si="13"/>
        <v/>
      </c>
      <c r="J48" s="172" t="str">
        <f t="shared" si="14"/>
        <v/>
      </c>
      <c r="K48" s="172" t="str">
        <f t="shared" si="15"/>
        <v/>
      </c>
      <c r="L48" s="172" t="str">
        <f t="shared" si="16"/>
        <v/>
      </c>
      <c r="M48" s="173" t="str">
        <f t="shared" si="17"/>
        <v/>
      </c>
    </row>
    <row r="49" spans="1:13" ht="13.5" customHeight="1">
      <c r="A49" s="128">
        <v>46</v>
      </c>
      <c r="B49" s="129" t="s">
        <v>1640</v>
      </c>
      <c r="C49" s="130" t="s">
        <v>146</v>
      </c>
      <c r="D49" s="130" t="s">
        <v>633</v>
      </c>
      <c r="E49" s="130" t="s">
        <v>61</v>
      </c>
      <c r="F49" s="321">
        <v>0.5</v>
      </c>
      <c r="G49" s="130"/>
      <c r="H49" s="130"/>
      <c r="I49" s="172"/>
      <c r="J49" s="172"/>
      <c r="K49" s="172"/>
      <c r="L49" s="172"/>
      <c r="M49" s="173"/>
    </row>
    <row r="50" spans="1:13" ht="13.5" customHeight="1">
      <c r="A50" s="128">
        <v>47</v>
      </c>
      <c r="B50" s="129" t="s">
        <v>1643</v>
      </c>
      <c r="C50" s="130" t="s">
        <v>146</v>
      </c>
      <c r="D50" s="130" t="s">
        <v>677</v>
      </c>
      <c r="E50" s="130" t="s">
        <v>61</v>
      </c>
      <c r="F50" s="321">
        <v>0.5</v>
      </c>
      <c r="G50" s="130"/>
      <c r="H50" s="130"/>
      <c r="I50" s="172"/>
      <c r="J50" s="172"/>
      <c r="K50" s="172"/>
      <c r="L50" s="172"/>
      <c r="M50" s="173"/>
    </row>
    <row r="51" spans="1:13" ht="13.5" customHeight="1">
      <c r="A51" s="128">
        <v>48</v>
      </c>
      <c r="B51" s="129" t="s">
        <v>1427</v>
      </c>
      <c r="C51" s="130" t="s">
        <v>149</v>
      </c>
      <c r="D51" s="130" t="s">
        <v>653</v>
      </c>
      <c r="E51" s="130" t="s">
        <v>61</v>
      </c>
      <c r="F51" s="321">
        <v>0.3</v>
      </c>
      <c r="G51" s="130"/>
      <c r="H51" s="130" t="str">
        <f t="shared" si="12"/>
        <v/>
      </c>
      <c r="I51" s="172" t="str">
        <f t="shared" si="13"/>
        <v/>
      </c>
      <c r="J51" s="172" t="str">
        <f t="shared" si="14"/>
        <v/>
      </c>
      <c r="K51" s="172" t="str">
        <f t="shared" si="15"/>
        <v/>
      </c>
      <c r="L51" s="172" t="str">
        <f t="shared" si="16"/>
        <v/>
      </c>
      <c r="M51" s="173" t="str">
        <f t="shared" si="17"/>
        <v/>
      </c>
    </row>
    <row r="52" spans="1:13" ht="13.5" customHeight="1">
      <c r="A52" s="128">
        <v>49</v>
      </c>
      <c r="B52" s="129" t="s">
        <v>1436</v>
      </c>
      <c r="C52" s="130" t="s">
        <v>157</v>
      </c>
      <c r="D52" s="130" t="s">
        <v>665</v>
      </c>
      <c r="E52" s="130" t="s">
        <v>61</v>
      </c>
      <c r="F52" s="321">
        <v>0.3</v>
      </c>
      <c r="G52" s="130"/>
      <c r="H52" s="130" t="str">
        <f t="shared" si="12"/>
        <v/>
      </c>
      <c r="I52" s="172" t="str">
        <f t="shared" si="13"/>
        <v/>
      </c>
      <c r="J52" s="172" t="str">
        <f t="shared" si="14"/>
        <v/>
      </c>
      <c r="K52" s="172" t="str">
        <f t="shared" si="15"/>
        <v/>
      </c>
      <c r="L52" s="172" t="str">
        <f t="shared" si="16"/>
        <v/>
      </c>
      <c r="M52" s="173" t="str">
        <f t="shared" si="17"/>
        <v/>
      </c>
    </row>
    <row r="53" spans="1:13" ht="13.5" customHeight="1" thickBot="1">
      <c r="A53" s="131">
        <f t="shared" si="18"/>
        <v>50</v>
      </c>
      <c r="B53" s="150" t="s">
        <v>1483</v>
      </c>
      <c r="C53" s="132" t="s">
        <v>150</v>
      </c>
      <c r="D53" s="132" t="s">
        <v>637</v>
      </c>
      <c r="E53" s="132" t="s">
        <v>61</v>
      </c>
      <c r="F53" s="324">
        <v>0.1</v>
      </c>
      <c r="G53" s="132"/>
      <c r="H53" s="132" t="str">
        <f t="shared" si="12"/>
        <v/>
      </c>
      <c r="I53" s="344" t="str">
        <f t="shared" si="13"/>
        <v/>
      </c>
      <c r="J53" s="344" t="str">
        <f t="shared" si="14"/>
        <v/>
      </c>
      <c r="K53" s="344" t="str">
        <f t="shared" si="15"/>
        <v/>
      </c>
      <c r="L53" s="344" t="str">
        <f t="shared" si="16"/>
        <v/>
      </c>
      <c r="M53" s="483" t="str">
        <f t="shared" si="17"/>
        <v/>
      </c>
    </row>
    <row r="54" spans="1:13" ht="13.5" thickBot="1">
      <c r="A54" s="23"/>
      <c r="B54" s="106" t="s">
        <v>50</v>
      </c>
      <c r="C54" s="63"/>
      <c r="D54" s="63"/>
      <c r="E54" s="63"/>
      <c r="F54" s="64">
        <f>SUM(F4:F53)</f>
        <v>77.39999999999998</v>
      </c>
      <c r="G54" s="63"/>
      <c r="H54" s="63"/>
      <c r="I54" s="115">
        <f>SUM(I4:I53)</f>
        <v>57.8</v>
      </c>
      <c r="J54" s="115">
        <f>SUM(J4:J53)</f>
        <v>41.3</v>
      </c>
      <c r="K54" s="115">
        <f>SUM(K4:K53)</f>
        <v>17.3</v>
      </c>
      <c r="L54" s="115">
        <f>SUM(L4:L53)</f>
        <v>0</v>
      </c>
      <c r="M54" s="116">
        <f>SUM(M4:M53)</f>
        <v>0</v>
      </c>
    </row>
    <row r="55" spans="1:13" ht="13.5" thickBot="1">
      <c r="A55" s="80"/>
      <c r="B55" s="254" t="s">
        <v>990</v>
      </c>
      <c r="C55" s="170"/>
      <c r="D55" s="170"/>
      <c r="E55" s="170"/>
      <c r="F55" s="83">
        <v>2.75</v>
      </c>
      <c r="G55" s="170"/>
      <c r="H55" s="170"/>
      <c r="I55" s="148"/>
      <c r="J55" s="148"/>
      <c r="K55" s="148"/>
      <c r="L55" s="148"/>
      <c r="M55" s="171"/>
    </row>
    <row r="56" spans="1:13" ht="13.5" thickBot="1">
      <c r="A56" s="10"/>
      <c r="B56" s="11" t="s">
        <v>49</v>
      </c>
      <c r="C56" s="66"/>
      <c r="D56" s="66"/>
      <c r="E56" s="66"/>
      <c r="F56" s="13">
        <f>83-SUM(F54:F55)</f>
        <v>2.8500000000000227</v>
      </c>
      <c r="G56" s="66"/>
      <c r="H56" s="66"/>
      <c r="I56" s="67"/>
      <c r="J56" s="67"/>
      <c r="K56" s="67"/>
      <c r="L56" s="67"/>
      <c r="M56" s="68"/>
    </row>
    <row r="57" spans="6:8" ht="12.75">
      <c r="F57" s="16"/>
      <c r="H57" s="16"/>
    </row>
    <row r="59" spans="2:13" s="69" customFormat="1" ht="13.5" customHeight="1" thickBot="1">
      <c r="B59" s="15" t="s">
        <v>1267</v>
      </c>
      <c r="C59" s="8"/>
      <c r="D59" s="8"/>
      <c r="E59" s="15"/>
      <c r="F59" s="7"/>
      <c r="G59" s="8"/>
      <c r="H59" s="8"/>
      <c r="I59" s="8"/>
      <c r="J59" s="8"/>
      <c r="K59" s="8"/>
      <c r="L59" s="8"/>
      <c r="M59" s="8"/>
    </row>
    <row r="60" spans="2:13" ht="13.5" customHeight="1">
      <c r="B60" s="551" t="s">
        <v>1247</v>
      </c>
      <c r="C60" s="569" t="s">
        <v>156</v>
      </c>
      <c r="D60" s="569" t="s">
        <v>675</v>
      </c>
      <c r="E60" s="569" t="s">
        <v>1266</v>
      </c>
      <c r="F60" s="552">
        <v>1</v>
      </c>
      <c r="G60" s="552"/>
      <c r="H60" s="552"/>
      <c r="I60" s="552"/>
      <c r="J60" s="552"/>
      <c r="K60" s="552"/>
      <c r="L60" s="552"/>
      <c r="M60" s="553"/>
    </row>
    <row r="61" spans="2:13" ht="13.5" customHeight="1">
      <c r="B61" s="554" t="s">
        <v>1248</v>
      </c>
      <c r="C61" s="568" t="s">
        <v>149</v>
      </c>
      <c r="D61" s="568" t="s">
        <v>681</v>
      </c>
      <c r="E61" s="568" t="s">
        <v>1266</v>
      </c>
      <c r="F61" s="550">
        <v>0.6</v>
      </c>
      <c r="G61" s="550"/>
      <c r="H61" s="550"/>
      <c r="I61" s="550"/>
      <c r="J61" s="550"/>
      <c r="K61" s="550"/>
      <c r="L61" s="550"/>
      <c r="M61" s="555"/>
    </row>
    <row r="62" spans="2:13" ht="13.5" customHeight="1">
      <c r="B62" s="554" t="s">
        <v>1249</v>
      </c>
      <c r="C62" s="568" t="s">
        <v>146</v>
      </c>
      <c r="D62" s="568" t="s">
        <v>682</v>
      </c>
      <c r="E62" s="568" t="s">
        <v>1266</v>
      </c>
      <c r="F62" s="550">
        <v>0.4</v>
      </c>
      <c r="G62" s="550"/>
      <c r="H62" s="550"/>
      <c r="I62" s="550"/>
      <c r="J62" s="550"/>
      <c r="K62" s="550"/>
      <c r="L62" s="550"/>
      <c r="M62" s="555"/>
    </row>
    <row r="63" spans="2:13" ht="13.5" customHeight="1">
      <c r="B63" s="554" t="s">
        <v>1250</v>
      </c>
      <c r="C63" s="568" t="s">
        <v>146</v>
      </c>
      <c r="D63" s="568" t="s">
        <v>656</v>
      </c>
      <c r="E63" s="568" t="s">
        <v>1266</v>
      </c>
      <c r="F63" s="550">
        <v>0.3</v>
      </c>
      <c r="G63" s="550"/>
      <c r="H63" s="550"/>
      <c r="I63" s="550"/>
      <c r="J63" s="550"/>
      <c r="K63" s="550"/>
      <c r="L63" s="550"/>
      <c r="M63" s="555"/>
    </row>
    <row r="64" spans="2:13" ht="13.5" customHeight="1">
      <c r="B64" s="554" t="s">
        <v>1251</v>
      </c>
      <c r="C64" s="568" t="s">
        <v>156</v>
      </c>
      <c r="D64" s="568" t="s">
        <v>677</v>
      </c>
      <c r="E64" s="568" t="s">
        <v>1266</v>
      </c>
      <c r="F64" s="550">
        <v>0.1</v>
      </c>
      <c r="G64" s="550"/>
      <c r="H64" s="550"/>
      <c r="I64" s="550"/>
      <c r="J64" s="550"/>
      <c r="K64" s="550"/>
      <c r="L64" s="550"/>
      <c r="M64" s="555"/>
    </row>
    <row r="65" spans="2:13" ht="13.5" customHeight="1">
      <c r="B65" s="554" t="s">
        <v>1252</v>
      </c>
      <c r="C65" s="568" t="s">
        <v>151</v>
      </c>
      <c r="D65" s="568" t="s">
        <v>677</v>
      </c>
      <c r="E65" s="568" t="s">
        <v>1266</v>
      </c>
      <c r="F65" s="550">
        <v>0.1</v>
      </c>
      <c r="G65" s="550"/>
      <c r="H65" s="550"/>
      <c r="I65" s="550"/>
      <c r="J65" s="550"/>
      <c r="K65" s="550"/>
      <c r="L65" s="550"/>
      <c r="M65" s="555"/>
    </row>
    <row r="66" spans="2:13" ht="13.5" customHeight="1">
      <c r="B66" s="554" t="s">
        <v>1253</v>
      </c>
      <c r="C66" s="568" t="s">
        <v>157</v>
      </c>
      <c r="D66" s="568" t="s">
        <v>633</v>
      </c>
      <c r="E66" s="568" t="s">
        <v>1266</v>
      </c>
      <c r="F66" s="550">
        <v>0.1</v>
      </c>
      <c r="G66" s="550"/>
      <c r="H66" s="550"/>
      <c r="I66" s="550"/>
      <c r="J66" s="550"/>
      <c r="K66" s="550"/>
      <c r="L66" s="550"/>
      <c r="M66" s="555"/>
    </row>
    <row r="67" spans="2:13" ht="13.5" customHeight="1">
      <c r="B67" s="554" t="s">
        <v>1254</v>
      </c>
      <c r="C67" s="568" t="s">
        <v>159</v>
      </c>
      <c r="D67" s="568" t="s">
        <v>62</v>
      </c>
      <c r="E67" s="568" t="s">
        <v>1266</v>
      </c>
      <c r="F67" s="550">
        <v>0.1</v>
      </c>
      <c r="G67" s="550"/>
      <c r="H67" s="550"/>
      <c r="I67" s="550"/>
      <c r="J67" s="550"/>
      <c r="K67" s="550"/>
      <c r="L67" s="550"/>
      <c r="M67" s="555"/>
    </row>
    <row r="68" spans="2:13" ht="13.5" customHeight="1" thickBot="1">
      <c r="B68" s="556" t="s">
        <v>1255</v>
      </c>
      <c r="C68" s="570" t="s">
        <v>156</v>
      </c>
      <c r="D68" s="570" t="s">
        <v>19</v>
      </c>
      <c r="E68" s="570" t="s">
        <v>1266</v>
      </c>
      <c r="F68" s="557">
        <v>0.1</v>
      </c>
      <c r="G68" s="557"/>
      <c r="H68" s="557"/>
      <c r="I68" s="557"/>
      <c r="J68" s="557"/>
      <c r="K68" s="557"/>
      <c r="L68" s="557"/>
      <c r="M68" s="558"/>
    </row>
  </sheetData>
  <hyperlinks>
    <hyperlink ref="B10" r:id="rId1" display="http://www.nfl.com/draft/profiles/2005/edwards_braylon"/>
    <hyperlink ref="B12" r:id="rId2" display="http://www.nfl.com/draft/profiles/2005/barron_alex"/>
    <hyperlink ref="B24" r:id="rId3" display="http://www.nfl.com/draft/profiles/2005/smith_alex_te"/>
    <hyperlink ref="D2" r:id="rId4" display="mailto:snjenkinson@shaw.ca"/>
  </hyperlinks>
  <printOptions/>
  <pageMargins left="0.75" right="0.75" top="1" bottom="1" header="0.5" footer="0.5"/>
  <pageSetup horizontalDpi="600" verticalDpi="600" orientation="portrait" r:id="rId5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2"/>
  </sheetPr>
  <dimension ref="A1:IV251"/>
  <sheetViews>
    <sheetView workbookViewId="0" topLeftCell="A25">
      <selection activeCell="D53" sqref="D53"/>
    </sheetView>
  </sheetViews>
  <sheetFormatPr defaultColWidth="9.140625" defaultRowHeight="12.75"/>
  <cols>
    <col min="1" max="1" width="8.7109375" style="0" bestFit="1" customWidth="1"/>
    <col min="2" max="2" width="24.140625" style="0" customWidth="1"/>
    <col min="5" max="5" width="12.28125" style="0" customWidth="1"/>
    <col min="6" max="6" width="9.140625" style="53" customWidth="1"/>
    <col min="7" max="7" width="9.140625" style="16" customWidth="1"/>
    <col min="8" max="8" width="13.57421875" style="0" bestFit="1" customWidth="1"/>
    <col min="14" max="14" width="6.8515625" style="0" bestFit="1" customWidth="1"/>
    <col min="15" max="15" width="4.00390625" style="0" bestFit="1" customWidth="1"/>
    <col min="16" max="16" width="20.140625" style="0" bestFit="1" customWidth="1"/>
    <col min="17" max="17" width="10.00390625" style="0" bestFit="1" customWidth="1"/>
  </cols>
  <sheetData>
    <row r="1" spans="2:7" s="17" customFormat="1" ht="20.25">
      <c r="B1" s="17" t="s">
        <v>51</v>
      </c>
      <c r="F1" s="178"/>
      <c r="G1" s="18"/>
    </row>
    <row r="2" spans="1:13" s="120" customFormat="1" ht="12.75">
      <c r="A2" s="117"/>
      <c r="B2" s="118" t="s">
        <v>351</v>
      </c>
      <c r="C2" s="118"/>
      <c r="D2" s="137" t="s">
        <v>352</v>
      </c>
      <c r="E2" s="117"/>
      <c r="F2" s="117"/>
      <c r="G2" s="117" t="s">
        <v>353</v>
      </c>
      <c r="H2" s="117"/>
      <c r="I2" s="122"/>
      <c r="J2" s="122"/>
      <c r="K2" s="122"/>
      <c r="L2" s="122"/>
      <c r="M2" s="121"/>
    </row>
    <row r="3" spans="1:13" ht="26.25" thickBot="1">
      <c r="A3" s="32"/>
      <c r="B3" s="33" t="s">
        <v>139</v>
      </c>
      <c r="C3" s="32" t="s">
        <v>140</v>
      </c>
      <c r="D3" s="32" t="s">
        <v>328</v>
      </c>
      <c r="E3" s="32" t="s">
        <v>141</v>
      </c>
      <c r="F3" s="32" t="s">
        <v>4</v>
      </c>
      <c r="G3" s="32" t="s">
        <v>142</v>
      </c>
      <c r="H3" s="32" t="s">
        <v>5</v>
      </c>
      <c r="I3" s="32">
        <v>2009</v>
      </c>
      <c r="J3" s="32">
        <v>2010</v>
      </c>
      <c r="K3" s="32">
        <v>2011</v>
      </c>
      <c r="L3" s="32">
        <v>2012</v>
      </c>
      <c r="M3" s="32">
        <f>L3+1</f>
        <v>2013</v>
      </c>
    </row>
    <row r="4" spans="1:13" ht="12.75">
      <c r="A4" s="292">
        <f>A3+1</f>
        <v>1</v>
      </c>
      <c r="B4" s="381" t="s">
        <v>411</v>
      </c>
      <c r="C4" s="190" t="s">
        <v>154</v>
      </c>
      <c r="D4" s="190" t="s">
        <v>285</v>
      </c>
      <c r="E4" s="40" t="s">
        <v>145</v>
      </c>
      <c r="F4" s="191">
        <v>0.5</v>
      </c>
      <c r="G4" s="190">
        <v>6</v>
      </c>
      <c r="H4" s="190">
        <f>IF(G4="","",G4-1)</f>
        <v>5</v>
      </c>
      <c r="I4" s="192">
        <f>IF(G4="","",IF(G4&lt;=4,IF(H4&gt;=1,IF(F4&lt;=9,F4+1,10),0),IF(H4&gt;=1,IF(F4&lt;=8.5,F4+1.5,10),0)))</f>
        <v>2</v>
      </c>
      <c r="J4" s="192">
        <f>IF(G4="","",IF(G4&lt;=4,IF(H4&gt;=2,IF(I4&lt;=9,I4+1,10),0),IF(H4&gt;=2,IF(I4&lt;=8.5,I4+1.5,10),0)))</f>
        <v>3.5</v>
      </c>
      <c r="K4" s="192">
        <f>IF(G4="","",IF(G4&lt;=4,IF(H4&gt;=3,IF(J4&lt;=9,J4+1,10),0),IF(H4&gt;=3,IF(J4&lt;=8.5,J4+1.5,10),0)))</f>
        <v>5</v>
      </c>
      <c r="L4" s="192">
        <f>IF(G4="","",IF(G4&lt;=4,IF(H4&gt;=4,IF(K4&lt;=9,K4+1,10),0),IF(H4&gt;=4,IF(K4&lt;=8.5,K4+1.5,10),0)))</f>
        <v>6.5</v>
      </c>
      <c r="M4" s="218">
        <f>IF(G4="","",IF(G4&lt;=4,IF(H4&gt;=5,IF(L4&lt;=9,L4+1,10),0),IF(H4&gt;=5,IF(L4&lt;=8.5,L4+1.5,10),0)))</f>
        <v>8</v>
      </c>
    </row>
    <row r="5" spans="1:13" ht="12.75">
      <c r="A5" s="70">
        <f aca="true" t="shared" si="0" ref="A5:A53">A4+1</f>
        <v>2</v>
      </c>
      <c r="B5" s="175" t="s">
        <v>419</v>
      </c>
      <c r="C5" s="168" t="s">
        <v>147</v>
      </c>
      <c r="D5" s="168" t="s">
        <v>274</v>
      </c>
      <c r="E5" s="42" t="s">
        <v>145</v>
      </c>
      <c r="F5" s="176">
        <v>0.4</v>
      </c>
      <c r="G5" s="168">
        <v>5</v>
      </c>
      <c r="H5" s="168">
        <f>IF(G5="","",G5-1)</f>
        <v>4</v>
      </c>
      <c r="I5" s="177">
        <f>IF(G5="","",IF(G5&lt;=4,IF(H5&gt;=1,IF(F5&lt;=9,F5+1,10),0),IF(H5&gt;=1,IF(F5&lt;=8.5,F5+1.5,10),0)))</f>
        <v>1.9</v>
      </c>
      <c r="J5" s="177">
        <f>IF(G5="","",IF(G5&lt;=4,IF(H5&gt;=2,IF(I5&lt;=9,I5+1,10),0),IF(H5&gt;=2,IF(I5&lt;=8.5,I5+1.5,10),0)))</f>
        <v>3.4</v>
      </c>
      <c r="K5" s="177">
        <f>IF(G5="","",IF(G5&lt;=4,IF(H5&gt;=3,IF(J5&lt;=9,J5+1,10),0),IF(H5&gt;=3,IF(J5&lt;=8.5,J5+1.5,10),0)))</f>
        <v>4.9</v>
      </c>
      <c r="L5" s="177">
        <f>IF(G5="","",IF(G5&lt;=4,IF(H5&gt;=4,IF(K5&lt;=9,K5+1,10),0),IF(H5&gt;=4,IF(K5&lt;=8.5,K5+1.5,10),0)))</f>
        <v>6.4</v>
      </c>
      <c r="M5" s="217">
        <f>IF(G5="","",IF(G5&lt;=4,IF(H5&gt;=5,IF(L5&lt;=9,L5+1,10),0),IF(H5&gt;=5,IF(L5&lt;=8.5,L5+1.5,10),0)))</f>
        <v>0</v>
      </c>
    </row>
    <row r="6" spans="1:13" ht="12.75">
      <c r="A6" s="29">
        <f t="shared" si="0"/>
        <v>3</v>
      </c>
      <c r="B6" s="39" t="s">
        <v>548</v>
      </c>
      <c r="C6" s="42" t="s">
        <v>153</v>
      </c>
      <c r="D6" s="42" t="s">
        <v>276</v>
      </c>
      <c r="E6" s="42" t="s">
        <v>145</v>
      </c>
      <c r="F6" s="48">
        <v>2</v>
      </c>
      <c r="G6" s="42">
        <v>5</v>
      </c>
      <c r="H6" s="42">
        <v>3</v>
      </c>
      <c r="I6" s="48">
        <f aca="true" t="shared" si="1" ref="I6:I26">IF(G6="","",IF(G6&lt;=4,IF(H6&gt;=1,IF(F6&lt;=9,F6+1,10),0),IF(H6&gt;=1,IF(F6&lt;=8.5,F6+1.5,10),0)))</f>
        <v>3.5</v>
      </c>
      <c r="J6" s="48">
        <f aca="true" t="shared" si="2" ref="J6:J26">IF(G6="","",IF(G6&lt;=4,IF(H6&gt;=2,IF(I6&lt;=9,I6+1,10),0),IF(H6&gt;=2,IF(I6&lt;=8.5,I6+1.5,10),0)))</f>
        <v>5</v>
      </c>
      <c r="K6" s="48">
        <f aca="true" t="shared" si="3" ref="K6:K26">IF(G6="","",IF(G6&lt;=4,IF(H6&gt;=3,IF(J6&lt;=9,J6+1,10),0),IF(H6&gt;=3,IF(J6&lt;=8.5,J6+1.5,10),0)))</f>
        <v>6.5</v>
      </c>
      <c r="L6" s="48">
        <f aca="true" t="shared" si="4" ref="L6:L26">IF(G6="","",IF(G6&lt;=4,IF(H6&gt;=4,IF(K6&lt;=9,K6+1,10),0),IF(H6&gt;=4,IF(K6&lt;=8.5,K6+1.5,10),0)))</f>
        <v>0</v>
      </c>
      <c r="M6" s="52">
        <f aca="true" t="shared" si="5" ref="M6:M26">IF(G6="","",IF(G6&lt;=4,IF(H6&gt;=5,IF(L6&lt;=9,L6+1,10),0),IF(H6&gt;=5,IF(L6&lt;=8.5,L6+1.5,10),0)))</f>
        <v>0</v>
      </c>
    </row>
    <row r="7" spans="1:13" ht="12.75">
      <c r="A7" s="70">
        <f t="shared" si="0"/>
        <v>4</v>
      </c>
      <c r="B7" s="175" t="s">
        <v>439</v>
      </c>
      <c r="C7" s="168" t="s">
        <v>161</v>
      </c>
      <c r="D7" s="168" t="s">
        <v>267</v>
      </c>
      <c r="E7" s="42" t="s">
        <v>145</v>
      </c>
      <c r="F7" s="176">
        <v>0.2</v>
      </c>
      <c r="G7" s="168">
        <v>4</v>
      </c>
      <c r="H7" s="168">
        <f>IF(G7="","",G7-1)</f>
        <v>3</v>
      </c>
      <c r="I7" s="177">
        <f t="shared" si="1"/>
        <v>1.2</v>
      </c>
      <c r="J7" s="177">
        <f t="shared" si="2"/>
        <v>2.2</v>
      </c>
      <c r="K7" s="177">
        <f t="shared" si="3"/>
        <v>3.2</v>
      </c>
      <c r="L7" s="177">
        <f t="shared" si="4"/>
        <v>0</v>
      </c>
      <c r="M7" s="217">
        <f t="shared" si="5"/>
        <v>0</v>
      </c>
    </row>
    <row r="8" spans="1:13" ht="12.75">
      <c r="A8" s="70">
        <f t="shared" si="0"/>
        <v>5</v>
      </c>
      <c r="B8" s="175" t="s">
        <v>477</v>
      </c>
      <c r="C8" s="168" t="s">
        <v>157</v>
      </c>
      <c r="D8" s="168" t="s">
        <v>297</v>
      </c>
      <c r="E8" s="42" t="s">
        <v>145</v>
      </c>
      <c r="F8" s="176">
        <v>0.1</v>
      </c>
      <c r="G8" s="168">
        <v>4</v>
      </c>
      <c r="H8" s="168">
        <f>IF(G8="","",G8-1)</f>
        <v>3</v>
      </c>
      <c r="I8" s="177">
        <f t="shared" si="1"/>
        <v>1.1</v>
      </c>
      <c r="J8" s="177">
        <f t="shared" si="2"/>
        <v>2.1</v>
      </c>
      <c r="K8" s="177">
        <f t="shared" si="3"/>
        <v>3.1</v>
      </c>
      <c r="L8" s="177">
        <f t="shared" si="4"/>
        <v>0</v>
      </c>
      <c r="M8" s="217">
        <f t="shared" si="5"/>
        <v>0</v>
      </c>
    </row>
    <row r="9" spans="1:13" ht="12.75">
      <c r="A9" s="29">
        <f t="shared" si="0"/>
        <v>6</v>
      </c>
      <c r="B9" s="39" t="s">
        <v>508</v>
      </c>
      <c r="C9" s="42" t="s">
        <v>147</v>
      </c>
      <c r="D9" s="42" t="s">
        <v>271</v>
      </c>
      <c r="E9" s="42" t="s">
        <v>145</v>
      </c>
      <c r="F9" s="48">
        <v>4</v>
      </c>
      <c r="G9" s="42">
        <v>4</v>
      </c>
      <c r="H9" s="42">
        <v>2</v>
      </c>
      <c r="I9" s="48">
        <f t="shared" si="1"/>
        <v>5</v>
      </c>
      <c r="J9" s="48">
        <f t="shared" si="2"/>
        <v>6</v>
      </c>
      <c r="K9" s="48">
        <f t="shared" si="3"/>
        <v>0</v>
      </c>
      <c r="L9" s="48">
        <f t="shared" si="4"/>
        <v>0</v>
      </c>
      <c r="M9" s="52">
        <f t="shared" si="5"/>
        <v>0</v>
      </c>
    </row>
    <row r="10" spans="1:13" ht="12.75">
      <c r="A10" s="29">
        <f t="shared" si="0"/>
        <v>7</v>
      </c>
      <c r="B10" s="39" t="s">
        <v>807</v>
      </c>
      <c r="C10" s="42" t="s">
        <v>159</v>
      </c>
      <c r="D10" s="42" t="s">
        <v>293</v>
      </c>
      <c r="E10" s="42" t="s">
        <v>145</v>
      </c>
      <c r="F10" s="48">
        <v>4</v>
      </c>
      <c r="G10" s="42">
        <v>3</v>
      </c>
      <c r="H10" s="42">
        <f>IF(G10="","",G10-1)</f>
        <v>2</v>
      </c>
      <c r="I10" s="48">
        <f t="shared" si="1"/>
        <v>5</v>
      </c>
      <c r="J10" s="48">
        <f t="shared" si="2"/>
        <v>6</v>
      </c>
      <c r="K10" s="48">
        <f t="shared" si="3"/>
        <v>0</v>
      </c>
      <c r="L10" s="48">
        <f t="shared" si="4"/>
        <v>0</v>
      </c>
      <c r="M10" s="52">
        <f t="shared" si="5"/>
        <v>0</v>
      </c>
    </row>
    <row r="11" spans="1:13" ht="13.5" customHeight="1">
      <c r="A11" s="29">
        <f t="shared" si="0"/>
        <v>8</v>
      </c>
      <c r="B11" s="39" t="s">
        <v>813</v>
      </c>
      <c r="C11" s="42" t="s">
        <v>146</v>
      </c>
      <c r="D11" s="42" t="s">
        <v>262</v>
      </c>
      <c r="E11" s="42" t="s">
        <v>145</v>
      </c>
      <c r="F11" s="48">
        <v>3</v>
      </c>
      <c r="G11" s="42">
        <v>3</v>
      </c>
      <c r="H11" s="42">
        <f>IF(G11="","",G11-1)</f>
        <v>2</v>
      </c>
      <c r="I11" s="48">
        <f t="shared" si="1"/>
        <v>4</v>
      </c>
      <c r="J11" s="48">
        <f t="shared" si="2"/>
        <v>5</v>
      </c>
      <c r="K11" s="48">
        <f t="shared" si="3"/>
        <v>0</v>
      </c>
      <c r="L11" s="48">
        <f t="shared" si="4"/>
        <v>0</v>
      </c>
      <c r="M11" s="52">
        <f t="shared" si="5"/>
        <v>0</v>
      </c>
    </row>
    <row r="12" spans="1:13" ht="12.75">
      <c r="A12" s="29">
        <f t="shared" si="0"/>
        <v>9</v>
      </c>
      <c r="B12" s="39" t="s">
        <v>821</v>
      </c>
      <c r="C12" s="42" t="s">
        <v>165</v>
      </c>
      <c r="D12" s="42" t="s">
        <v>272</v>
      </c>
      <c r="E12" s="42" t="s">
        <v>145</v>
      </c>
      <c r="F12" s="48">
        <v>2</v>
      </c>
      <c r="G12" s="42">
        <v>3</v>
      </c>
      <c r="H12" s="42">
        <f>IF(G12="","",G12-1)</f>
        <v>2</v>
      </c>
      <c r="I12" s="48">
        <f t="shared" si="1"/>
        <v>3</v>
      </c>
      <c r="J12" s="48">
        <f t="shared" si="2"/>
        <v>4</v>
      </c>
      <c r="K12" s="48">
        <f t="shared" si="3"/>
        <v>0</v>
      </c>
      <c r="L12" s="48">
        <f t="shared" si="4"/>
        <v>0</v>
      </c>
      <c r="M12" s="52">
        <f t="shared" si="5"/>
        <v>0</v>
      </c>
    </row>
    <row r="13" spans="1:13" ht="12.75">
      <c r="A13" s="29">
        <f t="shared" si="0"/>
        <v>10</v>
      </c>
      <c r="B13" s="39" t="s">
        <v>83</v>
      </c>
      <c r="C13" s="42" t="s">
        <v>149</v>
      </c>
      <c r="D13" s="42" t="s">
        <v>267</v>
      </c>
      <c r="E13" s="42" t="s">
        <v>145</v>
      </c>
      <c r="F13" s="48">
        <v>1.5</v>
      </c>
      <c r="G13" s="42">
        <v>4</v>
      </c>
      <c r="H13" s="42">
        <v>2</v>
      </c>
      <c r="I13" s="48">
        <f t="shared" si="1"/>
        <v>2.5</v>
      </c>
      <c r="J13" s="48">
        <f t="shared" si="2"/>
        <v>3.5</v>
      </c>
      <c r="K13" s="48">
        <f t="shared" si="3"/>
        <v>0</v>
      </c>
      <c r="L13" s="48">
        <f t="shared" si="4"/>
        <v>0</v>
      </c>
      <c r="M13" s="52">
        <f t="shared" si="5"/>
        <v>0</v>
      </c>
    </row>
    <row r="14" spans="1:13" ht="12.75">
      <c r="A14" s="29">
        <f t="shared" si="0"/>
        <v>11</v>
      </c>
      <c r="B14" s="39" t="s">
        <v>91</v>
      </c>
      <c r="C14" s="42" t="s">
        <v>161</v>
      </c>
      <c r="D14" s="42" t="s">
        <v>323</v>
      </c>
      <c r="E14" s="42" t="s">
        <v>145</v>
      </c>
      <c r="F14" s="48">
        <v>1.5</v>
      </c>
      <c r="G14" s="42">
        <v>4</v>
      </c>
      <c r="H14" s="42">
        <v>2</v>
      </c>
      <c r="I14" s="48">
        <f t="shared" si="1"/>
        <v>2.5</v>
      </c>
      <c r="J14" s="48">
        <f t="shared" si="2"/>
        <v>3.5</v>
      </c>
      <c r="K14" s="48">
        <f t="shared" si="3"/>
        <v>0</v>
      </c>
      <c r="L14" s="48">
        <f t="shared" si="4"/>
        <v>0</v>
      </c>
      <c r="M14" s="52">
        <f t="shared" si="5"/>
        <v>0</v>
      </c>
    </row>
    <row r="15" spans="1:256" s="45" customFormat="1" ht="13.5" customHeight="1">
      <c r="A15" s="29">
        <f t="shared" si="0"/>
        <v>12</v>
      </c>
      <c r="B15" s="39" t="s">
        <v>108</v>
      </c>
      <c r="C15" s="42" t="s">
        <v>149</v>
      </c>
      <c r="D15" s="42" t="s">
        <v>267</v>
      </c>
      <c r="E15" s="42" t="s">
        <v>145</v>
      </c>
      <c r="F15" s="48">
        <v>1.3</v>
      </c>
      <c r="G15" s="42">
        <v>4</v>
      </c>
      <c r="H15" s="42">
        <v>2</v>
      </c>
      <c r="I15" s="48">
        <f t="shared" si="1"/>
        <v>2.3</v>
      </c>
      <c r="J15" s="48">
        <f t="shared" si="2"/>
        <v>3.3</v>
      </c>
      <c r="K15" s="48">
        <f t="shared" si="3"/>
        <v>0</v>
      </c>
      <c r="L15" s="48">
        <f t="shared" si="4"/>
        <v>0</v>
      </c>
      <c r="M15" s="52">
        <f t="shared" si="5"/>
        <v>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13" ht="12.75">
      <c r="A16" s="29">
        <f t="shared" si="0"/>
        <v>13</v>
      </c>
      <c r="B16" s="39" t="s">
        <v>136</v>
      </c>
      <c r="C16" s="42" t="s">
        <v>167</v>
      </c>
      <c r="D16" s="42" t="s">
        <v>279</v>
      </c>
      <c r="E16" s="42" t="s">
        <v>145</v>
      </c>
      <c r="F16" s="48">
        <v>1.1</v>
      </c>
      <c r="G16" s="42">
        <v>4</v>
      </c>
      <c r="H16" s="42">
        <v>2</v>
      </c>
      <c r="I16" s="48">
        <f t="shared" si="1"/>
        <v>2.1</v>
      </c>
      <c r="J16" s="48">
        <f t="shared" si="2"/>
        <v>3.1</v>
      </c>
      <c r="K16" s="48">
        <f t="shared" si="3"/>
        <v>0</v>
      </c>
      <c r="L16" s="48">
        <f t="shared" si="4"/>
        <v>0</v>
      </c>
      <c r="M16" s="52">
        <f t="shared" si="5"/>
        <v>0</v>
      </c>
    </row>
    <row r="17" spans="1:13" ht="12.75">
      <c r="A17" s="29">
        <f t="shared" si="0"/>
        <v>14</v>
      </c>
      <c r="B17" s="39" t="s">
        <v>831</v>
      </c>
      <c r="C17" s="42" t="s">
        <v>155</v>
      </c>
      <c r="D17" s="42" t="s">
        <v>274</v>
      </c>
      <c r="E17" s="42" t="s">
        <v>145</v>
      </c>
      <c r="F17" s="48">
        <v>1</v>
      </c>
      <c r="G17" s="42">
        <v>3</v>
      </c>
      <c r="H17" s="42">
        <f>IF(G17="","",G17-1)</f>
        <v>2</v>
      </c>
      <c r="I17" s="48">
        <f t="shared" si="1"/>
        <v>2</v>
      </c>
      <c r="J17" s="48">
        <f t="shared" si="2"/>
        <v>3</v>
      </c>
      <c r="K17" s="48">
        <f t="shared" si="3"/>
        <v>0</v>
      </c>
      <c r="L17" s="48">
        <f t="shared" si="4"/>
        <v>0</v>
      </c>
      <c r="M17" s="52">
        <f t="shared" si="5"/>
        <v>0</v>
      </c>
    </row>
    <row r="18" spans="1:13" ht="12.75">
      <c r="A18" s="29">
        <f t="shared" si="0"/>
        <v>15</v>
      </c>
      <c r="B18" s="187" t="s">
        <v>962</v>
      </c>
      <c r="C18" s="188" t="s">
        <v>156</v>
      </c>
      <c r="D18" s="42" t="s">
        <v>323</v>
      </c>
      <c r="E18" s="42" t="s">
        <v>145</v>
      </c>
      <c r="F18" s="48">
        <v>0.5</v>
      </c>
      <c r="G18" s="168">
        <v>3</v>
      </c>
      <c r="H18" s="42">
        <f>IF(G18="","",G18-1)</f>
        <v>2</v>
      </c>
      <c r="I18" s="184">
        <f t="shared" si="1"/>
        <v>1.5</v>
      </c>
      <c r="J18" s="48">
        <f t="shared" si="2"/>
        <v>2.5</v>
      </c>
      <c r="K18" s="48">
        <f t="shared" si="3"/>
        <v>0</v>
      </c>
      <c r="L18" s="48">
        <f t="shared" si="4"/>
        <v>0</v>
      </c>
      <c r="M18" s="52">
        <f t="shared" si="5"/>
        <v>0</v>
      </c>
    </row>
    <row r="19" spans="1:13" ht="12.75">
      <c r="A19" s="29">
        <f t="shared" si="0"/>
        <v>16</v>
      </c>
      <c r="B19" s="39" t="s">
        <v>967</v>
      </c>
      <c r="C19" s="42" t="s">
        <v>167</v>
      </c>
      <c r="D19" s="42" t="s">
        <v>276</v>
      </c>
      <c r="E19" s="42" t="s">
        <v>145</v>
      </c>
      <c r="F19" s="48">
        <v>0.5</v>
      </c>
      <c r="G19" s="42">
        <v>3</v>
      </c>
      <c r="H19" s="42">
        <f>IF(G19="","",G19-1)</f>
        <v>2</v>
      </c>
      <c r="I19" s="48">
        <f t="shared" si="1"/>
        <v>1.5</v>
      </c>
      <c r="J19" s="48">
        <f t="shared" si="2"/>
        <v>2.5</v>
      </c>
      <c r="K19" s="48">
        <f t="shared" si="3"/>
        <v>0</v>
      </c>
      <c r="L19" s="48">
        <f t="shared" si="4"/>
        <v>0</v>
      </c>
      <c r="M19" s="52">
        <f t="shared" si="5"/>
        <v>0</v>
      </c>
    </row>
    <row r="20" spans="1:13" ht="12.75">
      <c r="A20" s="29">
        <f t="shared" si="0"/>
        <v>17</v>
      </c>
      <c r="B20" s="39" t="s">
        <v>256</v>
      </c>
      <c r="C20" s="42" t="s">
        <v>144</v>
      </c>
      <c r="D20" s="42" t="s">
        <v>276</v>
      </c>
      <c r="E20" s="42" t="s">
        <v>145</v>
      </c>
      <c r="F20" s="48">
        <v>10</v>
      </c>
      <c r="G20" s="42">
        <v>8</v>
      </c>
      <c r="H20" s="42">
        <v>1</v>
      </c>
      <c r="I20" s="48">
        <f t="shared" si="1"/>
        <v>10</v>
      </c>
      <c r="J20" s="48">
        <f t="shared" si="2"/>
        <v>0</v>
      </c>
      <c r="K20" s="48">
        <f t="shared" si="3"/>
        <v>0</v>
      </c>
      <c r="L20" s="48">
        <f t="shared" si="4"/>
        <v>0</v>
      </c>
      <c r="M20" s="52">
        <f t="shared" si="5"/>
        <v>0</v>
      </c>
    </row>
    <row r="21" spans="1:13" ht="12.75">
      <c r="A21" s="29">
        <f t="shared" si="0"/>
        <v>18</v>
      </c>
      <c r="B21" s="39" t="s">
        <v>808</v>
      </c>
      <c r="C21" s="42" t="s">
        <v>149</v>
      </c>
      <c r="D21" s="42" t="s">
        <v>314</v>
      </c>
      <c r="E21" s="42" t="s">
        <v>145</v>
      </c>
      <c r="F21" s="48">
        <v>4</v>
      </c>
      <c r="G21" s="42">
        <v>2</v>
      </c>
      <c r="H21" s="42">
        <f>IF(G21="","",G21-1)</f>
        <v>1</v>
      </c>
      <c r="I21" s="48">
        <f t="shared" si="1"/>
        <v>5</v>
      </c>
      <c r="J21" s="48">
        <f t="shared" si="2"/>
        <v>0</v>
      </c>
      <c r="K21" s="48">
        <f t="shared" si="3"/>
        <v>0</v>
      </c>
      <c r="L21" s="48">
        <f t="shared" si="4"/>
        <v>0</v>
      </c>
      <c r="M21" s="52">
        <f t="shared" si="5"/>
        <v>0</v>
      </c>
    </row>
    <row r="22" spans="1:13" ht="12.75">
      <c r="A22" s="29">
        <f t="shared" si="0"/>
        <v>19</v>
      </c>
      <c r="B22" s="39" t="s">
        <v>520</v>
      </c>
      <c r="C22" s="42" t="s">
        <v>153</v>
      </c>
      <c r="D22" s="42" t="s">
        <v>290</v>
      </c>
      <c r="E22" s="42" t="s">
        <v>145</v>
      </c>
      <c r="F22" s="48">
        <v>3</v>
      </c>
      <c r="G22" s="42">
        <v>3</v>
      </c>
      <c r="H22" s="42">
        <v>1</v>
      </c>
      <c r="I22" s="48">
        <f t="shared" si="1"/>
        <v>4</v>
      </c>
      <c r="J22" s="48">
        <f t="shared" si="2"/>
        <v>0</v>
      </c>
      <c r="K22" s="48">
        <f t="shared" si="3"/>
        <v>0</v>
      </c>
      <c r="L22" s="48">
        <f t="shared" si="4"/>
        <v>0</v>
      </c>
      <c r="M22" s="52">
        <f t="shared" si="5"/>
        <v>0</v>
      </c>
    </row>
    <row r="23" spans="1:13" ht="12.75">
      <c r="A23" s="29">
        <f t="shared" si="0"/>
        <v>20</v>
      </c>
      <c r="B23" s="39" t="s">
        <v>242</v>
      </c>
      <c r="C23" s="42" t="s">
        <v>149</v>
      </c>
      <c r="D23" s="42" t="s">
        <v>278</v>
      </c>
      <c r="E23" s="42" t="s">
        <v>145</v>
      </c>
      <c r="F23" s="48">
        <v>2</v>
      </c>
      <c r="G23" s="42">
        <v>2</v>
      </c>
      <c r="H23" s="42">
        <f>IF(G23="","",G23-1)</f>
        <v>1</v>
      </c>
      <c r="I23" s="48">
        <f t="shared" si="1"/>
        <v>3</v>
      </c>
      <c r="J23" s="48">
        <f t="shared" si="2"/>
        <v>0</v>
      </c>
      <c r="K23" s="48">
        <f t="shared" si="3"/>
        <v>0</v>
      </c>
      <c r="L23" s="48">
        <f t="shared" si="4"/>
        <v>0</v>
      </c>
      <c r="M23" s="52">
        <f t="shared" si="5"/>
        <v>0</v>
      </c>
    </row>
    <row r="24" spans="1:13" ht="12.75">
      <c r="A24" s="29">
        <f t="shared" si="0"/>
        <v>21</v>
      </c>
      <c r="B24" s="39" t="s">
        <v>115</v>
      </c>
      <c r="C24" s="42" t="s">
        <v>150</v>
      </c>
      <c r="D24" s="42" t="s">
        <v>277</v>
      </c>
      <c r="E24" s="42" t="s">
        <v>145</v>
      </c>
      <c r="F24" s="48">
        <v>1.2</v>
      </c>
      <c r="G24" s="42">
        <v>3</v>
      </c>
      <c r="H24" s="42">
        <v>1</v>
      </c>
      <c r="I24" s="48">
        <f t="shared" si="1"/>
        <v>2.2</v>
      </c>
      <c r="J24" s="48">
        <f t="shared" si="2"/>
        <v>0</v>
      </c>
      <c r="K24" s="48">
        <f t="shared" si="3"/>
        <v>0</v>
      </c>
      <c r="L24" s="48">
        <f t="shared" si="4"/>
        <v>0</v>
      </c>
      <c r="M24" s="52">
        <f t="shared" si="5"/>
        <v>0</v>
      </c>
    </row>
    <row r="25" spans="1:13" ht="12.75">
      <c r="A25" s="29">
        <f t="shared" si="0"/>
        <v>22</v>
      </c>
      <c r="B25" s="39" t="s">
        <v>837</v>
      </c>
      <c r="C25" s="42" t="s">
        <v>149</v>
      </c>
      <c r="D25" s="42" t="s">
        <v>269</v>
      </c>
      <c r="E25" s="42" t="s">
        <v>145</v>
      </c>
      <c r="F25" s="48">
        <v>1</v>
      </c>
      <c r="G25" s="42">
        <v>2</v>
      </c>
      <c r="H25" s="42">
        <f>IF(G25="","",G25-1)</f>
        <v>1</v>
      </c>
      <c r="I25" s="48">
        <f t="shared" si="1"/>
        <v>2</v>
      </c>
      <c r="J25" s="48">
        <f t="shared" si="2"/>
        <v>0</v>
      </c>
      <c r="K25" s="48">
        <f t="shared" si="3"/>
        <v>0</v>
      </c>
      <c r="L25" s="48">
        <f t="shared" si="4"/>
        <v>0</v>
      </c>
      <c r="M25" s="52">
        <f t="shared" si="5"/>
        <v>0</v>
      </c>
    </row>
    <row r="26" spans="1:13" ht="12.75">
      <c r="A26" s="29">
        <f t="shared" si="0"/>
        <v>23</v>
      </c>
      <c r="B26" s="39" t="s">
        <v>507</v>
      </c>
      <c r="C26" s="42" t="s">
        <v>146</v>
      </c>
      <c r="D26" s="42" t="s">
        <v>314</v>
      </c>
      <c r="E26" s="42" t="s">
        <v>145</v>
      </c>
      <c r="F26" s="48">
        <v>5</v>
      </c>
      <c r="G26" s="42">
        <v>2</v>
      </c>
      <c r="H26" s="42">
        <v>0</v>
      </c>
      <c r="I26" s="48">
        <f t="shared" si="1"/>
        <v>0</v>
      </c>
      <c r="J26" s="48">
        <f t="shared" si="2"/>
        <v>0</v>
      </c>
      <c r="K26" s="48">
        <f t="shared" si="3"/>
        <v>0</v>
      </c>
      <c r="L26" s="48">
        <f t="shared" si="4"/>
        <v>0</v>
      </c>
      <c r="M26" s="52">
        <f t="shared" si="5"/>
        <v>0</v>
      </c>
    </row>
    <row r="27" spans="1:13" ht="12.75">
      <c r="A27" s="29">
        <f t="shared" si="0"/>
        <v>24</v>
      </c>
      <c r="B27" s="39" t="s">
        <v>257</v>
      </c>
      <c r="C27" s="42" t="s">
        <v>161</v>
      </c>
      <c r="D27" s="42" t="s">
        <v>277</v>
      </c>
      <c r="E27" s="42" t="s">
        <v>145</v>
      </c>
      <c r="F27" s="48">
        <v>4</v>
      </c>
      <c r="G27" s="42">
        <v>4</v>
      </c>
      <c r="H27" s="42">
        <v>0</v>
      </c>
      <c r="I27" s="48">
        <f>IF(G27&lt;=4,IF(H27&gt;=1,IF(F27&lt;=9,F27+1,10),0),IF(H27&gt;=1,IF(F27&lt;=8.5,F27+1.5,10),0))</f>
        <v>0</v>
      </c>
      <c r="J27" s="48">
        <f>IF(G27&lt;=4,IF(H27&gt;=2,IF(I27&lt;=9,I27+1,10),0),IF(H27&gt;=2,IF(I27&lt;=8.5,I27+1.5,10),0))</f>
        <v>0</v>
      </c>
      <c r="K27" s="48">
        <f>IF(G27&lt;=4,IF(H27&gt;=3,IF(J27&lt;=9,J27+1,10),0),IF(H27&gt;=3,IF(J27&lt;=8.5,J27+1.5,10),0))</f>
        <v>0</v>
      </c>
      <c r="L27" s="48">
        <f>IF(G27&lt;=4,IF(H27&gt;=4,IF(K27&lt;=9,K27+1,10),0),IF(H27&gt;=4,IF(K27&lt;=8.5,K27+1.5,10),0))</f>
        <v>0</v>
      </c>
      <c r="M27" s="52">
        <f>IF(G27&lt;=4,IF(H27&gt;=5,IF(L27&lt;=9,L27+1,10),0),IF(H27&gt;=5,IF(L27&lt;=8.5,L27+1.5,10),0))</f>
        <v>0</v>
      </c>
    </row>
    <row r="28" spans="1:13" ht="12.75">
      <c r="A28" s="29">
        <f t="shared" si="0"/>
        <v>25</v>
      </c>
      <c r="B28" s="39" t="s">
        <v>37</v>
      </c>
      <c r="C28" s="42" t="s">
        <v>147</v>
      </c>
      <c r="D28" s="42" t="s">
        <v>289</v>
      </c>
      <c r="E28" s="42" t="s">
        <v>145</v>
      </c>
      <c r="F28" s="48">
        <v>4</v>
      </c>
      <c r="G28" s="42">
        <v>4</v>
      </c>
      <c r="H28" s="42">
        <v>0</v>
      </c>
      <c r="I28" s="48">
        <f>IF(G28&lt;=4,IF(H28&gt;=1,IF(F28&lt;=9,F28+1,10),0),IF(H28&gt;=1,IF(F28&lt;=8.5,F28+1.5,10),0))</f>
        <v>0</v>
      </c>
      <c r="J28" s="48">
        <f>IF(G28&lt;=4,IF(H28&gt;=2,IF(I28&lt;=9,I28+1,10),0),IF(H28&gt;=2,IF(I28&lt;=8.5,I28+1.5,10),0))</f>
        <v>0</v>
      </c>
      <c r="K28" s="48">
        <f>IF(G28&lt;=4,IF(H28&gt;=3,IF(J28&lt;=9,J28+1,10),0),IF(H28&gt;=3,IF(J28&lt;=8.5,J28+1.5,10),0))</f>
        <v>0</v>
      </c>
      <c r="L28" s="48">
        <f>IF(G28&lt;=4,IF(H28&gt;=4,IF(K28&lt;=9,K28+1,10),0),IF(H28&gt;=4,IF(K28&lt;=8.5,K28+1.5,10),0))</f>
        <v>0</v>
      </c>
      <c r="M28" s="52">
        <f>IF(G28&lt;=4,IF(H28&gt;=5,IF(L28&lt;=9,L28+1,10),0),IF(H28&gt;=5,IF(L28&lt;=8.5,L28+1.5,10),0))</f>
        <v>0</v>
      </c>
    </row>
    <row r="29" spans="1:13" ht="12.75">
      <c r="A29" s="29">
        <f t="shared" si="0"/>
        <v>26</v>
      </c>
      <c r="B29" s="39" t="s">
        <v>622</v>
      </c>
      <c r="C29" s="42" t="s">
        <v>153</v>
      </c>
      <c r="D29" s="42" t="s">
        <v>276</v>
      </c>
      <c r="E29" s="42" t="s">
        <v>145</v>
      </c>
      <c r="F29" s="48">
        <v>1.5</v>
      </c>
      <c r="G29" s="42">
        <v>2</v>
      </c>
      <c r="H29" s="42">
        <v>0</v>
      </c>
      <c r="I29" s="48">
        <f>IF(G29&lt;=4,IF(H29&gt;=1,IF(F29&lt;=9,F29+1,10),0),IF(H29&gt;=1,IF(F29&lt;=8.5,F29+1.5,10),0))</f>
        <v>0</v>
      </c>
      <c r="J29" s="48">
        <f>IF(G29&lt;=4,IF(H29&gt;=2,IF(I29&lt;=9,I29+1,10),0),IF(H29&gt;=2,IF(I29&lt;=8.5,I29+1.5,10),0))</f>
        <v>0</v>
      </c>
      <c r="K29" s="48">
        <f>IF(G29&lt;=4,IF(H29&gt;=3,IF(J29&lt;=9,J29+1,10),0),IF(H29&gt;=3,IF(J29&lt;=8.5,J29+1.5,10),0))</f>
        <v>0</v>
      </c>
      <c r="L29" s="48">
        <f>IF(G29&lt;=4,IF(H29&gt;=4,IF(K29&lt;=9,K29+1,10),0),IF(H29&gt;=4,IF(K29&lt;=8.5,K29+1.5,10),0))</f>
        <v>0</v>
      </c>
      <c r="M29" s="52">
        <f>IF(G29&lt;=4,IF(H29&gt;=5,IF(L29&lt;=9,L29+1,10),0),IF(H29&gt;=5,IF(L29&lt;=8.5,L29+1.5,10),0))</f>
        <v>0</v>
      </c>
    </row>
    <row r="30" spans="1:13" ht="13.5" thickBot="1">
      <c r="A30" s="89">
        <f t="shared" si="0"/>
        <v>27</v>
      </c>
      <c r="B30" s="90" t="s">
        <v>897</v>
      </c>
      <c r="C30" s="91" t="s">
        <v>169</v>
      </c>
      <c r="D30" s="91" t="s">
        <v>266</v>
      </c>
      <c r="E30" s="91" t="s">
        <v>145</v>
      </c>
      <c r="F30" s="179">
        <v>0.1</v>
      </c>
      <c r="G30" s="91">
        <v>1</v>
      </c>
      <c r="H30" s="91">
        <f>IF(G30="","",G30-1)</f>
        <v>0</v>
      </c>
      <c r="I30" s="179">
        <f>IF(G30="","",IF(G30&lt;=4,IF(H30&gt;=1,IF(F30&lt;=9,F30+1,10),0),IF(H30&gt;=1,IF(F30&lt;=8.5,F30+1.5,10),0)))</f>
        <v>0</v>
      </c>
      <c r="J30" s="179">
        <f>IF(G30="","",IF(G30&lt;=4,IF(H30&gt;=2,IF(I30&lt;=9,I30+1,10),0),IF(H30&gt;=2,IF(I30&lt;=8.5,I30+1.5,10),0)))</f>
        <v>0</v>
      </c>
      <c r="K30" s="179">
        <f>IF(G30="","",IF(G30&lt;=4,IF(H30&gt;=3,IF(J30&lt;=9,J30+1,10),0),IF(H30&gt;=3,IF(J30&lt;=8.5,J30+1.5,10),0)))</f>
        <v>0</v>
      </c>
      <c r="L30" s="179">
        <f>IF(G30="","",IF(G30&lt;=4,IF(H30&gt;=4,IF(K30&lt;=9,K30+1,10),0),IF(H30&gt;=4,IF(K30&lt;=8.5,K30+1.5,10),0)))</f>
        <v>0</v>
      </c>
      <c r="M30" s="361">
        <f>IF(G30="","",IF(G30&lt;=4,IF(H30&gt;=5,IF(L30&lt;=9,L30+1,10),0),IF(H30&gt;=5,IF(L30&lt;=8.5,L30+1.5,10),0)))</f>
        <v>0</v>
      </c>
    </row>
    <row r="31" spans="1:13" ht="12.75">
      <c r="A31" s="349">
        <f t="shared" si="0"/>
        <v>28</v>
      </c>
      <c r="B31" s="350" t="s">
        <v>780</v>
      </c>
      <c r="C31" s="351" t="s">
        <v>167</v>
      </c>
      <c r="D31" s="351" t="s">
        <v>682</v>
      </c>
      <c r="E31" s="351" t="s">
        <v>657</v>
      </c>
      <c r="F31" s="354">
        <v>1.25</v>
      </c>
      <c r="G31" s="352"/>
      <c r="H31" s="351" t="s">
        <v>991</v>
      </c>
      <c r="I31" s="371"/>
      <c r="J31" s="371"/>
      <c r="K31" s="371"/>
      <c r="L31" s="371"/>
      <c r="M31" s="353"/>
    </row>
    <row r="32" spans="1:13" ht="12.75">
      <c r="A32" s="275">
        <f t="shared" si="0"/>
        <v>29</v>
      </c>
      <c r="B32" s="276" t="s">
        <v>781</v>
      </c>
      <c r="C32" s="277" t="s">
        <v>155</v>
      </c>
      <c r="D32" s="277" t="s">
        <v>22</v>
      </c>
      <c r="E32" s="277" t="s">
        <v>657</v>
      </c>
      <c r="F32" s="333">
        <v>0.8</v>
      </c>
      <c r="G32" s="278"/>
      <c r="H32" s="277" t="s">
        <v>991</v>
      </c>
      <c r="I32" s="279"/>
      <c r="J32" s="279"/>
      <c r="K32" s="279"/>
      <c r="L32" s="279"/>
      <c r="M32" s="280"/>
    </row>
    <row r="33" spans="1:13" ht="12.75">
      <c r="A33" s="275">
        <f t="shared" si="0"/>
        <v>30</v>
      </c>
      <c r="B33" s="276" t="s">
        <v>782</v>
      </c>
      <c r="C33" s="277" t="s">
        <v>146</v>
      </c>
      <c r="D33" s="277" t="s">
        <v>282</v>
      </c>
      <c r="E33" s="277" t="s">
        <v>657</v>
      </c>
      <c r="F33" s="333">
        <v>0.6</v>
      </c>
      <c r="G33" s="278"/>
      <c r="H33" s="277" t="s">
        <v>991</v>
      </c>
      <c r="I33" s="279"/>
      <c r="J33" s="279"/>
      <c r="K33" s="279"/>
      <c r="L33" s="279"/>
      <c r="M33" s="280"/>
    </row>
    <row r="34" spans="1:13" ht="12.75">
      <c r="A34" s="275">
        <f t="shared" si="0"/>
        <v>31</v>
      </c>
      <c r="B34" s="276" t="s">
        <v>783</v>
      </c>
      <c r="C34" s="277" t="s">
        <v>159</v>
      </c>
      <c r="D34" s="277" t="s">
        <v>269</v>
      </c>
      <c r="E34" s="277" t="s">
        <v>657</v>
      </c>
      <c r="F34" s="333">
        <v>0.4</v>
      </c>
      <c r="G34" s="278"/>
      <c r="H34" s="277" t="s">
        <v>991</v>
      </c>
      <c r="I34" s="279"/>
      <c r="J34" s="279"/>
      <c r="K34" s="279"/>
      <c r="L34" s="279"/>
      <c r="M34" s="280"/>
    </row>
    <row r="35" spans="1:13" ht="12.75">
      <c r="A35" s="275">
        <f t="shared" si="0"/>
        <v>32</v>
      </c>
      <c r="B35" s="276" t="s">
        <v>784</v>
      </c>
      <c r="C35" s="277" t="s">
        <v>150</v>
      </c>
      <c r="D35" s="277" t="s">
        <v>323</v>
      </c>
      <c r="E35" s="277" t="s">
        <v>657</v>
      </c>
      <c r="F35" s="333">
        <v>0.3</v>
      </c>
      <c r="G35" s="278"/>
      <c r="H35" s="277" t="s">
        <v>991</v>
      </c>
      <c r="I35" s="279"/>
      <c r="J35" s="279"/>
      <c r="K35" s="279"/>
      <c r="L35" s="279"/>
      <c r="M35" s="280"/>
    </row>
    <row r="36" spans="1:13" ht="12.75">
      <c r="A36" s="275">
        <v>33</v>
      </c>
      <c r="B36" s="276" t="s">
        <v>785</v>
      </c>
      <c r="C36" s="277" t="s">
        <v>157</v>
      </c>
      <c r="D36" s="277" t="s">
        <v>268</v>
      </c>
      <c r="E36" s="277" t="s">
        <v>657</v>
      </c>
      <c r="F36" s="333">
        <v>0.1</v>
      </c>
      <c r="G36" s="278"/>
      <c r="H36" s="277" t="s">
        <v>991</v>
      </c>
      <c r="I36" s="279"/>
      <c r="J36" s="279"/>
      <c r="K36" s="279"/>
      <c r="L36" s="279"/>
      <c r="M36" s="280"/>
    </row>
    <row r="37" spans="1:13" ht="13.5" thickBot="1">
      <c r="A37" s="285">
        <f t="shared" si="0"/>
        <v>34</v>
      </c>
      <c r="B37" s="286" t="s">
        <v>723</v>
      </c>
      <c r="C37" s="287" t="s">
        <v>157</v>
      </c>
      <c r="D37" s="287" t="s">
        <v>651</v>
      </c>
      <c r="E37" s="287" t="s">
        <v>657</v>
      </c>
      <c r="F37" s="289">
        <v>0.1</v>
      </c>
      <c r="G37" s="288"/>
      <c r="H37" s="287" t="s">
        <v>991</v>
      </c>
      <c r="I37" s="294"/>
      <c r="J37" s="294"/>
      <c r="K37" s="294"/>
      <c r="L37" s="294"/>
      <c r="M37" s="295"/>
    </row>
    <row r="38" spans="1:13" ht="12.75">
      <c r="A38" s="128">
        <f t="shared" si="0"/>
        <v>35</v>
      </c>
      <c r="B38" s="129" t="s">
        <v>48</v>
      </c>
      <c r="C38" s="130" t="s">
        <v>146</v>
      </c>
      <c r="D38" s="130" t="s">
        <v>276</v>
      </c>
      <c r="E38" s="130" t="s">
        <v>3</v>
      </c>
      <c r="F38" s="157">
        <v>5</v>
      </c>
      <c r="G38" s="130"/>
      <c r="H38" s="130" t="str">
        <f aca="true" t="shared" si="6" ref="H38:H53">IF(G38="","",G38-1)</f>
        <v/>
      </c>
      <c r="I38" s="157" t="str">
        <f aca="true" t="shared" si="7" ref="I38:I53">IF(G38="","",IF(G38&lt;=4,IF(H38&gt;=1,IF(F38&lt;=9,F38+1,10),0),IF(H38&gt;=1,IF(F38&lt;=8.5,F38+1.5,10),0)))</f>
        <v/>
      </c>
      <c r="J38" s="157" t="str">
        <f aca="true" t="shared" si="8" ref="J38:J53">IF(G38="","",IF(G38&lt;=4,IF(H38&gt;=2,IF(I38&lt;=9,I38+1,10),0),IF(H38&gt;=2,IF(I38&lt;=8.5,I38+1.5,10),0)))</f>
        <v/>
      </c>
      <c r="K38" s="157" t="str">
        <f aca="true" t="shared" si="9" ref="K38:K53">IF(G38="","",IF(G38&lt;=4,IF(H38&gt;=3,IF(J38&lt;=9,J38+1,10),0),IF(H38&gt;=3,IF(J38&lt;=8.5,J38+1.5,10),0)))</f>
        <v/>
      </c>
      <c r="L38" s="157" t="str">
        <f aca="true" t="shared" si="10" ref="L38:L53">IF(G38="","",IF(G38&lt;=4,IF(H38&gt;=4,IF(K38&lt;=9,K38+1,10),0),IF(H38&gt;=4,IF(K38&lt;=8.5,K38+1.5,10),0)))</f>
        <v/>
      </c>
      <c r="M38" s="328" t="str">
        <f aca="true" t="shared" si="11" ref="M38:M53">IF(G38="","",IF(G38&lt;=4,IF(H38&gt;=5,IF(L38&lt;=9,L38+1,10),0),IF(H38&gt;=5,IF(L38&lt;=8.5,L38+1.5,10),0)))</f>
        <v/>
      </c>
    </row>
    <row r="39" spans="1:13" ht="12.75">
      <c r="A39" s="128">
        <f t="shared" si="0"/>
        <v>36</v>
      </c>
      <c r="B39" s="129" t="s">
        <v>1287</v>
      </c>
      <c r="C39" s="130" t="s">
        <v>144</v>
      </c>
      <c r="D39" s="130" t="s">
        <v>651</v>
      </c>
      <c r="E39" s="130" t="s">
        <v>61</v>
      </c>
      <c r="F39" s="157">
        <v>3</v>
      </c>
      <c r="G39" s="130"/>
      <c r="H39" s="130" t="str">
        <f t="shared" si="6"/>
        <v/>
      </c>
      <c r="I39" s="157" t="str">
        <f t="shared" si="7"/>
        <v/>
      </c>
      <c r="J39" s="157" t="str">
        <f t="shared" si="8"/>
        <v/>
      </c>
      <c r="K39" s="157" t="str">
        <f t="shared" si="9"/>
        <v/>
      </c>
      <c r="L39" s="157" t="str">
        <f t="shared" si="10"/>
        <v/>
      </c>
      <c r="M39" s="328" t="str">
        <f t="shared" si="11"/>
        <v/>
      </c>
    </row>
    <row r="40" spans="1:13" ht="12.75">
      <c r="A40" s="128">
        <f t="shared" si="0"/>
        <v>37</v>
      </c>
      <c r="B40" s="129" t="s">
        <v>1305</v>
      </c>
      <c r="C40" s="130" t="s">
        <v>153</v>
      </c>
      <c r="D40" s="130" t="s">
        <v>678</v>
      </c>
      <c r="E40" s="130" t="s">
        <v>61</v>
      </c>
      <c r="F40" s="157">
        <v>2</v>
      </c>
      <c r="G40" s="130"/>
      <c r="H40" s="130" t="str">
        <f t="shared" si="6"/>
        <v/>
      </c>
      <c r="I40" s="157" t="str">
        <f t="shared" si="7"/>
        <v/>
      </c>
      <c r="J40" s="157" t="str">
        <f t="shared" si="8"/>
        <v/>
      </c>
      <c r="K40" s="157" t="str">
        <f t="shared" si="9"/>
        <v/>
      </c>
      <c r="L40" s="157" t="str">
        <f t="shared" si="10"/>
        <v/>
      </c>
      <c r="M40" s="328" t="str">
        <f t="shared" si="11"/>
        <v/>
      </c>
    </row>
    <row r="41" spans="1:13" ht="12.75">
      <c r="A41" s="128">
        <f t="shared" si="0"/>
        <v>38</v>
      </c>
      <c r="B41" s="129" t="s">
        <v>1333</v>
      </c>
      <c r="C41" s="130" t="s">
        <v>162</v>
      </c>
      <c r="D41" s="130" t="s">
        <v>22</v>
      </c>
      <c r="E41" s="130" t="s">
        <v>61</v>
      </c>
      <c r="F41" s="157">
        <v>1</v>
      </c>
      <c r="G41" s="130"/>
      <c r="H41" s="130" t="str">
        <f t="shared" si="6"/>
        <v/>
      </c>
      <c r="I41" s="157" t="str">
        <f t="shared" si="7"/>
        <v/>
      </c>
      <c r="J41" s="157" t="str">
        <f t="shared" si="8"/>
        <v/>
      </c>
      <c r="K41" s="157" t="str">
        <f t="shared" si="9"/>
        <v/>
      </c>
      <c r="L41" s="157" t="str">
        <f t="shared" si="10"/>
        <v/>
      </c>
      <c r="M41" s="328" t="str">
        <f t="shared" si="11"/>
        <v/>
      </c>
    </row>
    <row r="42" spans="1:13" ht="12.75">
      <c r="A42" s="128">
        <f t="shared" si="0"/>
        <v>39</v>
      </c>
      <c r="B42" s="129" t="s">
        <v>1348</v>
      </c>
      <c r="C42" s="130" t="s">
        <v>156</v>
      </c>
      <c r="D42" s="130" t="s">
        <v>656</v>
      </c>
      <c r="E42" s="130" t="s">
        <v>61</v>
      </c>
      <c r="F42" s="157">
        <v>1</v>
      </c>
      <c r="G42" s="130"/>
      <c r="H42" s="130" t="str">
        <f t="shared" si="6"/>
        <v/>
      </c>
      <c r="I42" s="157" t="str">
        <f t="shared" si="7"/>
        <v/>
      </c>
      <c r="J42" s="157" t="str">
        <f t="shared" si="8"/>
        <v/>
      </c>
      <c r="K42" s="157" t="str">
        <f t="shared" si="9"/>
        <v/>
      </c>
      <c r="L42" s="157" t="str">
        <f t="shared" si="10"/>
        <v/>
      </c>
      <c r="M42" s="328" t="str">
        <f t="shared" si="11"/>
        <v/>
      </c>
    </row>
    <row r="43" spans="1:13" ht="12.75">
      <c r="A43" s="128">
        <f t="shared" si="0"/>
        <v>40</v>
      </c>
      <c r="B43" s="129" t="s">
        <v>1359</v>
      </c>
      <c r="C43" s="130" t="s">
        <v>156</v>
      </c>
      <c r="D43" s="130" t="s">
        <v>682</v>
      </c>
      <c r="E43" s="130" t="s">
        <v>61</v>
      </c>
      <c r="F43" s="157">
        <v>1</v>
      </c>
      <c r="G43" s="130"/>
      <c r="H43" s="130" t="str">
        <f t="shared" si="6"/>
        <v/>
      </c>
      <c r="I43" s="157" t="str">
        <f t="shared" si="7"/>
        <v/>
      </c>
      <c r="J43" s="157" t="str">
        <f t="shared" si="8"/>
        <v/>
      </c>
      <c r="K43" s="157" t="str">
        <f t="shared" si="9"/>
        <v/>
      </c>
      <c r="L43" s="157" t="str">
        <f t="shared" si="10"/>
        <v/>
      </c>
      <c r="M43" s="328" t="str">
        <f t="shared" si="11"/>
        <v/>
      </c>
    </row>
    <row r="44" spans="1:13" ht="12.75">
      <c r="A44" s="128">
        <f t="shared" si="0"/>
        <v>41</v>
      </c>
      <c r="B44" s="129" t="s">
        <v>1378</v>
      </c>
      <c r="C44" s="130" t="s">
        <v>156</v>
      </c>
      <c r="D44" s="130" t="s">
        <v>19</v>
      </c>
      <c r="E44" s="130" t="s">
        <v>61</v>
      </c>
      <c r="F44" s="157">
        <v>0.5</v>
      </c>
      <c r="G44" s="130"/>
      <c r="H44" s="130" t="str">
        <f t="shared" si="6"/>
        <v/>
      </c>
      <c r="I44" s="157" t="str">
        <f t="shared" si="7"/>
        <v/>
      </c>
      <c r="J44" s="157" t="str">
        <f t="shared" si="8"/>
        <v/>
      </c>
      <c r="K44" s="157" t="str">
        <f t="shared" si="9"/>
        <v/>
      </c>
      <c r="L44" s="157" t="str">
        <f t="shared" si="10"/>
        <v/>
      </c>
      <c r="M44" s="328" t="str">
        <f t="shared" si="11"/>
        <v/>
      </c>
    </row>
    <row r="45" spans="1:13" ht="12.75">
      <c r="A45" s="128">
        <f t="shared" si="0"/>
        <v>42</v>
      </c>
      <c r="B45" s="129" t="s">
        <v>1387</v>
      </c>
      <c r="C45" s="130" t="s">
        <v>160</v>
      </c>
      <c r="D45" s="130" t="s">
        <v>62</v>
      </c>
      <c r="E45" s="130" t="s">
        <v>61</v>
      </c>
      <c r="F45" s="157">
        <v>0.5</v>
      </c>
      <c r="G45" s="130"/>
      <c r="H45" s="130" t="str">
        <f t="shared" si="6"/>
        <v/>
      </c>
      <c r="I45" s="157" t="str">
        <f t="shared" si="7"/>
        <v/>
      </c>
      <c r="J45" s="157" t="str">
        <f t="shared" si="8"/>
        <v/>
      </c>
      <c r="K45" s="157" t="str">
        <f t="shared" si="9"/>
        <v/>
      </c>
      <c r="L45" s="157" t="str">
        <f t="shared" si="10"/>
        <v/>
      </c>
      <c r="M45" s="328" t="str">
        <f t="shared" si="11"/>
        <v/>
      </c>
    </row>
    <row r="46" spans="1:13" ht="12.75">
      <c r="A46" s="128">
        <v>43</v>
      </c>
      <c r="B46" s="129" t="s">
        <v>1634</v>
      </c>
      <c r="C46" s="130" t="s">
        <v>146</v>
      </c>
      <c r="D46" s="130" t="s">
        <v>682</v>
      </c>
      <c r="E46" s="130" t="s">
        <v>61</v>
      </c>
      <c r="F46" s="157">
        <v>0.5</v>
      </c>
      <c r="G46" s="130"/>
      <c r="H46" s="130"/>
      <c r="I46" s="157"/>
      <c r="J46" s="157"/>
      <c r="K46" s="157"/>
      <c r="L46" s="157"/>
      <c r="M46" s="328"/>
    </row>
    <row r="47" spans="1:13" ht="12.75">
      <c r="A47" s="128">
        <v>44</v>
      </c>
      <c r="B47" s="129" t="s">
        <v>1687</v>
      </c>
      <c r="C47" s="130" t="s">
        <v>146</v>
      </c>
      <c r="D47" s="130" t="s">
        <v>282</v>
      </c>
      <c r="E47" s="130" t="s">
        <v>61</v>
      </c>
      <c r="F47" s="157">
        <v>0.5</v>
      </c>
      <c r="G47" s="130"/>
      <c r="H47" s="130"/>
      <c r="I47" s="157"/>
      <c r="J47" s="157"/>
      <c r="K47" s="157"/>
      <c r="L47" s="157"/>
      <c r="M47" s="328"/>
    </row>
    <row r="48" spans="1:13" ht="12.75">
      <c r="A48" s="128">
        <v>45</v>
      </c>
      <c r="B48" s="129" t="s">
        <v>1422</v>
      </c>
      <c r="C48" s="130" t="s">
        <v>165</v>
      </c>
      <c r="D48" s="130" t="s">
        <v>656</v>
      </c>
      <c r="E48" s="130" t="s">
        <v>61</v>
      </c>
      <c r="F48" s="157">
        <v>0.3</v>
      </c>
      <c r="G48" s="130"/>
      <c r="H48" s="130" t="str">
        <f t="shared" si="6"/>
        <v/>
      </c>
      <c r="I48" s="157" t="str">
        <f t="shared" si="7"/>
        <v/>
      </c>
      <c r="J48" s="157" t="str">
        <f t="shared" si="8"/>
        <v/>
      </c>
      <c r="K48" s="157" t="str">
        <f t="shared" si="9"/>
        <v/>
      </c>
      <c r="L48" s="157" t="str">
        <f t="shared" si="10"/>
        <v/>
      </c>
      <c r="M48" s="328" t="str">
        <f t="shared" si="11"/>
        <v/>
      </c>
    </row>
    <row r="49" spans="1:13" ht="12.75">
      <c r="A49" s="128">
        <f t="shared" si="0"/>
        <v>46</v>
      </c>
      <c r="B49" s="129" t="s">
        <v>1477</v>
      </c>
      <c r="C49" s="130" t="s">
        <v>159</v>
      </c>
      <c r="D49" s="130" t="s">
        <v>633</v>
      </c>
      <c r="E49" s="130" t="s">
        <v>61</v>
      </c>
      <c r="F49" s="157">
        <v>0.1</v>
      </c>
      <c r="G49" s="130"/>
      <c r="H49" s="130" t="str">
        <f t="shared" si="6"/>
        <v/>
      </c>
      <c r="I49" s="157" t="str">
        <f t="shared" si="7"/>
        <v/>
      </c>
      <c r="J49" s="157" t="str">
        <f t="shared" si="8"/>
        <v/>
      </c>
      <c r="K49" s="157" t="str">
        <f t="shared" si="9"/>
        <v/>
      </c>
      <c r="L49" s="157" t="str">
        <f t="shared" si="10"/>
        <v/>
      </c>
      <c r="M49" s="328" t="str">
        <f t="shared" si="11"/>
        <v/>
      </c>
    </row>
    <row r="50" spans="1:13" ht="12.75">
      <c r="A50" s="128">
        <f t="shared" si="0"/>
        <v>47</v>
      </c>
      <c r="B50" s="129" t="s">
        <v>1478</v>
      </c>
      <c r="C50" s="130" t="s">
        <v>156</v>
      </c>
      <c r="D50" s="130" t="s">
        <v>654</v>
      </c>
      <c r="E50" s="130" t="s">
        <v>61</v>
      </c>
      <c r="F50" s="157">
        <v>0.1</v>
      </c>
      <c r="G50" s="130"/>
      <c r="H50" s="130" t="str">
        <f t="shared" si="6"/>
        <v/>
      </c>
      <c r="I50" s="157" t="str">
        <f t="shared" si="7"/>
        <v/>
      </c>
      <c r="J50" s="157" t="str">
        <f t="shared" si="8"/>
        <v/>
      </c>
      <c r="K50" s="157" t="str">
        <f t="shared" si="9"/>
        <v/>
      </c>
      <c r="L50" s="157" t="str">
        <f t="shared" si="10"/>
        <v/>
      </c>
      <c r="M50" s="328" t="str">
        <f t="shared" si="11"/>
        <v/>
      </c>
    </row>
    <row r="51" spans="1:13" ht="12.75">
      <c r="A51" s="128">
        <f t="shared" si="0"/>
        <v>48</v>
      </c>
      <c r="B51" s="129" t="s">
        <v>1522</v>
      </c>
      <c r="C51" s="130" t="s">
        <v>1523</v>
      </c>
      <c r="D51" s="130" t="s">
        <v>269</v>
      </c>
      <c r="E51" s="130" t="s">
        <v>61</v>
      </c>
      <c r="F51" s="157">
        <v>0.1</v>
      </c>
      <c r="G51" s="130"/>
      <c r="H51" s="130" t="str">
        <f t="shared" si="6"/>
        <v/>
      </c>
      <c r="I51" s="157" t="str">
        <f t="shared" si="7"/>
        <v/>
      </c>
      <c r="J51" s="157" t="str">
        <f t="shared" si="8"/>
        <v/>
      </c>
      <c r="K51" s="157" t="str">
        <f t="shared" si="9"/>
        <v/>
      </c>
      <c r="L51" s="157" t="str">
        <f t="shared" si="10"/>
        <v/>
      </c>
      <c r="M51" s="328" t="str">
        <f t="shared" si="11"/>
        <v/>
      </c>
    </row>
    <row r="52" spans="1:13" ht="12.75">
      <c r="A52" s="128">
        <f t="shared" si="0"/>
        <v>49</v>
      </c>
      <c r="B52" s="129" t="s">
        <v>1524</v>
      </c>
      <c r="C52" s="130" t="s">
        <v>144</v>
      </c>
      <c r="D52" s="130" t="s">
        <v>269</v>
      </c>
      <c r="E52" s="130" t="s">
        <v>61</v>
      </c>
      <c r="F52" s="157">
        <v>0.1</v>
      </c>
      <c r="G52" s="130"/>
      <c r="H52" s="130" t="str">
        <f t="shared" si="6"/>
        <v/>
      </c>
      <c r="I52" s="157" t="str">
        <f t="shared" si="7"/>
        <v/>
      </c>
      <c r="J52" s="157" t="str">
        <f t="shared" si="8"/>
        <v/>
      </c>
      <c r="K52" s="157" t="str">
        <f t="shared" si="9"/>
        <v/>
      </c>
      <c r="L52" s="157" t="str">
        <f t="shared" si="10"/>
        <v/>
      </c>
      <c r="M52" s="328" t="str">
        <f t="shared" si="11"/>
        <v/>
      </c>
    </row>
    <row r="53" spans="1:13" ht="13.5" thickBot="1">
      <c r="A53" s="128">
        <f t="shared" si="0"/>
        <v>50</v>
      </c>
      <c r="B53" s="129" t="s">
        <v>1540</v>
      </c>
      <c r="C53" s="130" t="s">
        <v>542</v>
      </c>
      <c r="D53" s="130" t="s">
        <v>683</v>
      </c>
      <c r="E53" s="130" t="s">
        <v>61</v>
      </c>
      <c r="F53" s="157">
        <v>0.1</v>
      </c>
      <c r="G53" s="130"/>
      <c r="H53" s="130" t="str">
        <f t="shared" si="6"/>
        <v/>
      </c>
      <c r="I53" s="157" t="str">
        <f t="shared" si="7"/>
        <v/>
      </c>
      <c r="J53" s="157" t="str">
        <f t="shared" si="8"/>
        <v/>
      </c>
      <c r="K53" s="157" t="str">
        <f t="shared" si="9"/>
        <v/>
      </c>
      <c r="L53" s="157" t="str">
        <f t="shared" si="10"/>
        <v/>
      </c>
      <c r="M53" s="328" t="str">
        <f t="shared" si="11"/>
        <v/>
      </c>
    </row>
    <row r="54" spans="1:13" ht="12.75" customHeight="1" thickBot="1">
      <c r="A54" s="10"/>
      <c r="B54" s="11" t="s">
        <v>50</v>
      </c>
      <c r="C54" s="12"/>
      <c r="D54" s="12"/>
      <c r="E54" s="12"/>
      <c r="F54" s="24">
        <f>SUM(F4:F53)</f>
        <v>78.74999999999997</v>
      </c>
      <c r="G54" s="12"/>
      <c r="H54" s="12"/>
      <c r="I54" s="24">
        <f>SUM(I4:I53)</f>
        <v>67.3</v>
      </c>
      <c r="J54" s="24">
        <f>SUM(J4:J53)</f>
        <v>58.6</v>
      </c>
      <c r="K54" s="24">
        <f>SUM(K4:K53)</f>
        <v>22.7</v>
      </c>
      <c r="L54" s="24">
        <f>SUM(L4:L53)</f>
        <v>12.9</v>
      </c>
      <c r="M54" s="25">
        <f>SUM(M4:M53)</f>
        <v>8</v>
      </c>
    </row>
    <row r="55" spans="1:13" ht="13.5" customHeight="1" thickBot="1">
      <c r="A55" s="80"/>
      <c r="B55" s="81" t="s">
        <v>990</v>
      </c>
      <c r="C55" s="82"/>
      <c r="D55" s="82"/>
      <c r="E55" s="82"/>
      <c r="F55" s="84">
        <v>4.8</v>
      </c>
      <c r="G55" s="82"/>
      <c r="H55" s="82"/>
      <c r="I55" s="83"/>
      <c r="J55" s="84"/>
      <c r="K55" s="84"/>
      <c r="L55" s="84"/>
      <c r="M55" s="85"/>
    </row>
    <row r="56" spans="1:13" ht="13.5" customHeight="1" thickBot="1">
      <c r="A56" s="10"/>
      <c r="B56" s="11" t="s">
        <v>49</v>
      </c>
      <c r="C56" s="12"/>
      <c r="D56" s="12"/>
      <c r="E56" s="12"/>
      <c r="F56" s="24">
        <f>83-SUM(F54:F55)</f>
        <v>-0.5499999999999687</v>
      </c>
      <c r="G56" s="12"/>
      <c r="H56" s="12"/>
      <c r="I56" s="13"/>
      <c r="J56" s="24"/>
      <c r="K56" s="24"/>
      <c r="L56" s="24"/>
      <c r="M56" s="25"/>
    </row>
    <row r="57" spans="1:13" ht="12.75">
      <c r="A57" s="34"/>
      <c r="B57" s="35"/>
      <c r="C57" s="34"/>
      <c r="D57" s="34"/>
      <c r="E57" s="34"/>
      <c r="F57" s="181"/>
      <c r="G57" s="34"/>
      <c r="H57" s="34"/>
      <c r="I57" s="61"/>
      <c r="J57" s="61"/>
      <c r="K57" s="61"/>
      <c r="L57" s="61"/>
      <c r="M57" s="61"/>
    </row>
    <row r="59" spans="2:13" s="69" customFormat="1" ht="13.5" customHeight="1" thickBot="1">
      <c r="B59" s="15" t="s">
        <v>1267</v>
      </c>
      <c r="C59" s="8"/>
      <c r="D59" s="8"/>
      <c r="E59" s="15"/>
      <c r="F59" s="7"/>
      <c r="G59" s="8"/>
      <c r="H59" s="8"/>
      <c r="I59" s="8"/>
      <c r="J59" s="8"/>
      <c r="K59" s="8"/>
      <c r="L59" s="8"/>
      <c r="M59" s="8"/>
    </row>
    <row r="60" spans="2:13" ht="13.5" customHeight="1">
      <c r="B60" s="551" t="s">
        <v>1256</v>
      </c>
      <c r="C60" s="569" t="s">
        <v>144</v>
      </c>
      <c r="D60" s="569" t="s">
        <v>22</v>
      </c>
      <c r="E60" s="569" t="s">
        <v>1266</v>
      </c>
      <c r="F60" s="552">
        <v>1.25</v>
      </c>
      <c r="G60" s="552"/>
      <c r="H60" s="552"/>
      <c r="I60" s="552"/>
      <c r="J60" s="552"/>
      <c r="K60" s="552"/>
      <c r="L60" s="552"/>
      <c r="M60" s="553"/>
    </row>
    <row r="61" spans="2:13" ht="13.5" customHeight="1">
      <c r="B61" s="554" t="s">
        <v>1257</v>
      </c>
      <c r="C61" s="568" t="s">
        <v>156</v>
      </c>
      <c r="D61" s="568" t="s">
        <v>683</v>
      </c>
      <c r="E61" s="568" t="s">
        <v>1266</v>
      </c>
      <c r="F61" s="550">
        <v>0.8</v>
      </c>
      <c r="G61" s="550"/>
      <c r="H61" s="550"/>
      <c r="I61" s="550"/>
      <c r="J61" s="550"/>
      <c r="K61" s="550"/>
      <c r="L61" s="550"/>
      <c r="M61" s="555"/>
    </row>
    <row r="62" spans="2:13" ht="13.5" customHeight="1">
      <c r="B62" s="554" t="s">
        <v>1258</v>
      </c>
      <c r="C62" s="568" t="s">
        <v>153</v>
      </c>
      <c r="D62" s="568" t="s">
        <v>625</v>
      </c>
      <c r="E62" s="568" t="s">
        <v>1266</v>
      </c>
      <c r="F62" s="550">
        <v>0.6</v>
      </c>
      <c r="G62" s="550"/>
      <c r="H62" s="550"/>
      <c r="I62" s="550"/>
      <c r="J62" s="550"/>
      <c r="K62" s="550"/>
      <c r="L62" s="550"/>
      <c r="M62" s="555"/>
    </row>
    <row r="63" spans="2:13" ht="13.5" customHeight="1">
      <c r="B63" s="554" t="s">
        <v>1259</v>
      </c>
      <c r="C63" s="568" t="s">
        <v>159</v>
      </c>
      <c r="D63" s="568" t="s">
        <v>651</v>
      </c>
      <c r="E63" s="568" t="s">
        <v>1266</v>
      </c>
      <c r="F63" s="550">
        <v>0.4</v>
      </c>
      <c r="G63" s="550"/>
      <c r="H63" s="550"/>
      <c r="I63" s="550"/>
      <c r="J63" s="550"/>
      <c r="K63" s="550"/>
      <c r="L63" s="550"/>
      <c r="M63" s="555"/>
    </row>
    <row r="64" spans="2:13" ht="13.5" customHeight="1">
      <c r="B64" s="554" t="s">
        <v>1260</v>
      </c>
      <c r="C64" s="568" t="s">
        <v>155</v>
      </c>
      <c r="D64" s="568" t="s">
        <v>323</v>
      </c>
      <c r="E64" s="568" t="s">
        <v>1266</v>
      </c>
      <c r="F64" s="550">
        <v>0.2</v>
      </c>
      <c r="G64" s="550"/>
      <c r="H64" s="550"/>
      <c r="I64" s="550"/>
      <c r="J64" s="550"/>
      <c r="K64" s="550"/>
      <c r="L64" s="550"/>
      <c r="M64" s="555"/>
    </row>
    <row r="65" spans="2:13" ht="13.5" customHeight="1">
      <c r="B65" s="554" t="s">
        <v>1261</v>
      </c>
      <c r="C65" s="568" t="s">
        <v>155</v>
      </c>
      <c r="D65" s="568" t="s">
        <v>651</v>
      </c>
      <c r="E65" s="568" t="s">
        <v>1266</v>
      </c>
      <c r="F65" s="550">
        <v>0.1</v>
      </c>
      <c r="G65" s="550"/>
      <c r="H65" s="550"/>
      <c r="I65" s="550"/>
      <c r="J65" s="550"/>
      <c r="K65" s="550"/>
      <c r="L65" s="550"/>
      <c r="M65" s="555"/>
    </row>
    <row r="66" spans="2:13" ht="13.5" customHeight="1">
      <c r="B66" s="554" t="s">
        <v>1262</v>
      </c>
      <c r="C66" s="568" t="s">
        <v>162</v>
      </c>
      <c r="D66" s="568" t="s">
        <v>277</v>
      </c>
      <c r="E66" s="568" t="s">
        <v>1266</v>
      </c>
      <c r="F66" s="550">
        <v>0.1</v>
      </c>
      <c r="G66" s="550"/>
      <c r="H66" s="550"/>
      <c r="I66" s="550"/>
      <c r="J66" s="550"/>
      <c r="K66" s="550"/>
      <c r="L66" s="550"/>
      <c r="M66" s="555"/>
    </row>
    <row r="67" spans="2:13" ht="13.5" customHeight="1">
      <c r="B67" s="554" t="s">
        <v>1263</v>
      </c>
      <c r="C67" s="568" t="s">
        <v>159</v>
      </c>
      <c r="D67" s="568" t="s">
        <v>675</v>
      </c>
      <c r="E67" s="568" t="s">
        <v>1266</v>
      </c>
      <c r="F67" s="550">
        <v>0.1</v>
      </c>
      <c r="G67" s="550"/>
      <c r="H67" s="550"/>
      <c r="I67" s="550"/>
      <c r="J67" s="550"/>
      <c r="K67" s="550"/>
      <c r="L67" s="550"/>
      <c r="M67" s="555"/>
    </row>
    <row r="68" spans="2:13" ht="13.5" customHeight="1">
      <c r="B68" s="554" t="s">
        <v>1264</v>
      </c>
      <c r="C68" s="568" t="s">
        <v>153</v>
      </c>
      <c r="D68" s="568" t="s">
        <v>268</v>
      </c>
      <c r="E68" s="568" t="s">
        <v>1266</v>
      </c>
      <c r="F68" s="550">
        <v>0.1</v>
      </c>
      <c r="G68" s="550"/>
      <c r="H68" s="550"/>
      <c r="I68" s="550"/>
      <c r="J68" s="550"/>
      <c r="K68" s="550"/>
      <c r="L68" s="550"/>
      <c r="M68" s="555"/>
    </row>
    <row r="69" spans="2:13" ht="13.5" customHeight="1" thickBot="1">
      <c r="B69" s="556" t="s">
        <v>1265</v>
      </c>
      <c r="C69" s="570" t="s">
        <v>146</v>
      </c>
      <c r="D69" s="570" t="s">
        <v>652</v>
      </c>
      <c r="E69" s="570" t="s">
        <v>1266</v>
      </c>
      <c r="F69" s="557">
        <v>0.1</v>
      </c>
      <c r="G69" s="557"/>
      <c r="H69" s="557"/>
      <c r="I69" s="557"/>
      <c r="J69" s="557"/>
      <c r="K69" s="557"/>
      <c r="L69" s="557"/>
      <c r="M69" s="558"/>
    </row>
    <row r="70" spans="9:13" ht="12.75">
      <c r="I70" s="46"/>
      <c r="J70" s="46"/>
      <c r="K70" s="46"/>
      <c r="L70" s="46"/>
      <c r="M70" s="46"/>
    </row>
    <row r="71" spans="9:13" ht="12.75">
      <c r="I71" s="46"/>
      <c r="J71" s="46"/>
      <c r="K71" s="46"/>
      <c r="L71" s="46"/>
      <c r="M71" s="46"/>
    </row>
    <row r="72" spans="9:13" ht="12.75">
      <c r="I72" s="46"/>
      <c r="J72" s="46"/>
      <c r="K72" s="46"/>
      <c r="L72" s="46"/>
      <c r="M72" s="46"/>
    </row>
    <row r="73" spans="9:13" ht="12.75">
      <c r="I73" s="46"/>
      <c r="J73" s="46"/>
      <c r="K73" s="46"/>
      <c r="L73" s="46"/>
      <c r="M73" s="46"/>
    </row>
    <row r="74" spans="9:13" ht="12.75">
      <c r="I74" s="46"/>
      <c r="J74" s="46"/>
      <c r="K74" s="46"/>
      <c r="L74" s="46"/>
      <c r="M74" s="46"/>
    </row>
    <row r="75" spans="9:13" ht="12.75">
      <c r="I75" s="46"/>
      <c r="J75" s="46"/>
      <c r="K75" s="46"/>
      <c r="L75" s="46"/>
      <c r="M75" s="46"/>
    </row>
    <row r="76" spans="9:13" ht="12.75">
      <c r="I76" s="46"/>
      <c r="J76" s="46"/>
      <c r="K76" s="46"/>
      <c r="L76" s="46"/>
      <c r="M76" s="46"/>
    </row>
    <row r="77" spans="9:13" ht="12.75">
      <c r="I77" s="46"/>
      <c r="J77" s="46"/>
      <c r="K77" s="46"/>
      <c r="L77" s="46"/>
      <c r="M77" s="46"/>
    </row>
    <row r="78" spans="9:13" ht="12.75">
      <c r="I78" s="46"/>
      <c r="J78" s="46"/>
      <c r="K78" s="46"/>
      <c r="L78" s="46"/>
      <c r="M78" s="46"/>
    </row>
    <row r="79" spans="9:13" ht="12.75">
      <c r="I79" s="46"/>
      <c r="J79" s="46"/>
      <c r="K79" s="46"/>
      <c r="L79" s="46"/>
      <c r="M79" s="46"/>
    </row>
    <row r="80" spans="9:13" ht="12.75">
      <c r="I80" s="46"/>
      <c r="J80" s="46"/>
      <c r="K80" s="46"/>
      <c r="L80" s="46"/>
      <c r="M80" s="46"/>
    </row>
    <row r="81" spans="9:13" ht="12.75">
      <c r="I81" s="46"/>
      <c r="J81" s="46"/>
      <c r="K81" s="46"/>
      <c r="L81" s="46"/>
      <c r="M81" s="46"/>
    </row>
    <row r="82" spans="9:13" ht="12.75">
      <c r="I82" s="46"/>
      <c r="J82" s="46"/>
      <c r="K82" s="46"/>
      <c r="L82" s="46"/>
      <c r="M82" s="46"/>
    </row>
    <row r="83" spans="9:13" ht="12.75">
      <c r="I83" s="46"/>
      <c r="J83" s="46"/>
      <c r="K83" s="46"/>
      <c r="L83" s="46"/>
      <c r="M83" s="46"/>
    </row>
    <row r="84" spans="9:13" ht="12.75">
      <c r="I84" s="46"/>
      <c r="J84" s="46"/>
      <c r="K84" s="46"/>
      <c r="L84" s="46"/>
      <c r="M84" s="46"/>
    </row>
    <row r="85" spans="9:13" ht="12.75">
      <c r="I85" s="46"/>
      <c r="J85" s="46"/>
      <c r="K85" s="46"/>
      <c r="L85" s="46"/>
      <c r="M85" s="46"/>
    </row>
    <row r="86" spans="9:13" ht="12.75">
      <c r="I86" s="46"/>
      <c r="J86" s="46"/>
      <c r="K86" s="46"/>
      <c r="L86" s="46"/>
      <c r="M86" s="46"/>
    </row>
    <row r="87" spans="9:13" ht="12.75">
      <c r="I87" s="46"/>
      <c r="J87" s="46"/>
      <c r="K87" s="46"/>
      <c r="L87" s="46"/>
      <c r="M87" s="46"/>
    </row>
    <row r="88" spans="9:13" ht="12.75">
      <c r="I88" s="46"/>
      <c r="J88" s="46"/>
      <c r="K88" s="46"/>
      <c r="L88" s="46"/>
      <c r="M88" s="46"/>
    </row>
    <row r="89" spans="9:13" ht="12.75">
      <c r="I89" s="46"/>
      <c r="J89" s="46"/>
      <c r="K89" s="46"/>
      <c r="L89" s="46"/>
      <c r="M89" s="46"/>
    </row>
    <row r="90" spans="9:13" ht="12.75">
      <c r="I90" s="46"/>
      <c r="J90" s="46"/>
      <c r="K90" s="46"/>
      <c r="L90" s="46"/>
      <c r="M90" s="46"/>
    </row>
    <row r="91" spans="9:13" ht="12.75">
      <c r="I91" s="46"/>
      <c r="J91" s="46"/>
      <c r="K91" s="46"/>
      <c r="L91" s="46"/>
      <c r="M91" s="46"/>
    </row>
    <row r="92" spans="9:13" ht="12.75">
      <c r="I92" s="46"/>
      <c r="J92" s="46"/>
      <c r="K92" s="46"/>
      <c r="L92" s="46"/>
      <c r="M92" s="46"/>
    </row>
    <row r="93" spans="9:13" ht="12.75">
      <c r="I93" s="46"/>
      <c r="J93" s="46"/>
      <c r="K93" s="46"/>
      <c r="L93" s="46"/>
      <c r="M93" s="46"/>
    </row>
    <row r="94" spans="9:13" ht="12.75">
      <c r="I94" s="46"/>
      <c r="J94" s="46"/>
      <c r="K94" s="46"/>
      <c r="L94" s="46"/>
      <c r="M94" s="46"/>
    </row>
    <row r="95" spans="9:13" ht="12.75">
      <c r="I95" s="46"/>
      <c r="J95" s="46"/>
      <c r="K95" s="46"/>
      <c r="L95" s="46"/>
      <c r="M95" s="46"/>
    </row>
    <row r="96" spans="9:13" ht="12.75">
      <c r="I96" s="46"/>
      <c r="J96" s="46"/>
      <c r="K96" s="46"/>
      <c r="L96" s="46"/>
      <c r="M96" s="46"/>
    </row>
    <row r="97" spans="9:13" ht="12.75">
      <c r="I97" s="46"/>
      <c r="J97" s="46"/>
      <c r="K97" s="46"/>
      <c r="L97" s="46"/>
      <c r="M97" s="46"/>
    </row>
    <row r="98" spans="9:13" ht="12.75">
      <c r="I98" s="46"/>
      <c r="J98" s="46"/>
      <c r="K98" s="46"/>
      <c r="L98" s="46"/>
      <c r="M98" s="46"/>
    </row>
    <row r="99" spans="9:13" ht="12.75">
      <c r="I99" s="46"/>
      <c r="J99" s="46"/>
      <c r="K99" s="46"/>
      <c r="L99" s="46"/>
      <c r="M99" s="46"/>
    </row>
    <row r="100" spans="9:13" ht="12.75">
      <c r="I100" s="46"/>
      <c r="J100" s="46"/>
      <c r="K100" s="46"/>
      <c r="L100" s="46"/>
      <c r="M100" s="46"/>
    </row>
    <row r="101" spans="9:13" ht="12.75">
      <c r="I101" s="46"/>
      <c r="J101" s="46"/>
      <c r="K101" s="46"/>
      <c r="L101" s="46"/>
      <c r="M101" s="46"/>
    </row>
    <row r="102" spans="9:13" ht="12.75">
      <c r="I102" s="46"/>
      <c r="J102" s="46"/>
      <c r="K102" s="46"/>
      <c r="L102" s="46"/>
      <c r="M102" s="46"/>
    </row>
    <row r="103" spans="9:13" ht="12.75">
      <c r="I103" s="46"/>
      <c r="J103" s="46"/>
      <c r="K103" s="46"/>
      <c r="L103" s="46"/>
      <c r="M103" s="46"/>
    </row>
    <row r="104" spans="9:13" ht="12.75">
      <c r="I104" s="46"/>
      <c r="J104" s="46"/>
      <c r="K104" s="46"/>
      <c r="L104" s="46"/>
      <c r="M104" s="46"/>
    </row>
    <row r="105" spans="9:13" ht="12.75">
      <c r="I105" s="46"/>
      <c r="J105" s="46"/>
      <c r="K105" s="46"/>
      <c r="L105" s="46"/>
      <c r="M105" s="46"/>
    </row>
    <row r="106" spans="9:13" ht="12.75">
      <c r="I106" s="46"/>
      <c r="J106" s="46"/>
      <c r="K106" s="46"/>
      <c r="L106" s="46"/>
      <c r="M106" s="46"/>
    </row>
    <row r="107" spans="9:13" ht="12.75">
      <c r="I107" s="46"/>
      <c r="J107" s="46"/>
      <c r="K107" s="46"/>
      <c r="L107" s="46"/>
      <c r="M107" s="46"/>
    </row>
    <row r="108" spans="9:13" ht="12.75">
      <c r="I108" s="46"/>
      <c r="J108" s="46"/>
      <c r="K108" s="46"/>
      <c r="L108" s="46"/>
      <c r="M108" s="46"/>
    </row>
    <row r="109" spans="9:13" ht="12.75">
      <c r="I109" s="46"/>
      <c r="J109" s="46"/>
      <c r="K109" s="46"/>
      <c r="L109" s="46"/>
      <c r="M109" s="46"/>
    </row>
    <row r="110" spans="9:13" ht="12.75">
      <c r="I110" s="46"/>
      <c r="J110" s="46"/>
      <c r="K110" s="46"/>
      <c r="L110" s="46"/>
      <c r="M110" s="46"/>
    </row>
    <row r="111" spans="9:13" ht="12.75">
      <c r="I111" s="46"/>
      <c r="J111" s="46"/>
      <c r="K111" s="46"/>
      <c r="L111" s="46"/>
      <c r="M111" s="46"/>
    </row>
    <row r="112" spans="9:13" ht="12.75">
      <c r="I112" s="46"/>
      <c r="J112" s="46"/>
      <c r="K112" s="46"/>
      <c r="L112" s="46"/>
      <c r="M112" s="46"/>
    </row>
    <row r="113" spans="9:13" ht="12.75">
      <c r="I113" s="46"/>
      <c r="J113" s="46"/>
      <c r="K113" s="46"/>
      <c r="L113" s="46"/>
      <c r="M113" s="46"/>
    </row>
    <row r="114" spans="9:13" ht="12.75">
      <c r="I114" s="46"/>
      <c r="J114" s="46"/>
      <c r="K114" s="46"/>
      <c r="L114" s="46"/>
      <c r="M114" s="46"/>
    </row>
    <row r="115" spans="9:13" ht="12.75">
      <c r="I115" s="46"/>
      <c r="J115" s="46"/>
      <c r="K115" s="46"/>
      <c r="L115" s="46"/>
      <c r="M115" s="46"/>
    </row>
    <row r="116" spans="9:13" ht="12.75">
      <c r="I116" s="46"/>
      <c r="J116" s="46"/>
      <c r="K116" s="46"/>
      <c r="L116" s="46"/>
      <c r="M116" s="46"/>
    </row>
    <row r="117" spans="9:13" ht="12.75">
      <c r="I117" s="46"/>
      <c r="J117" s="46"/>
      <c r="K117" s="46"/>
      <c r="L117" s="46"/>
      <c r="M117" s="46"/>
    </row>
    <row r="118" spans="9:13" ht="12.75">
      <c r="I118" s="46"/>
      <c r="J118" s="46"/>
      <c r="K118" s="46"/>
      <c r="L118" s="46"/>
      <c r="M118" s="46"/>
    </row>
    <row r="119" spans="9:13" ht="12.75">
      <c r="I119" s="46"/>
      <c r="J119" s="46"/>
      <c r="K119" s="46"/>
      <c r="L119" s="46"/>
      <c r="M119" s="46"/>
    </row>
    <row r="120" spans="9:13" ht="12.75">
      <c r="I120" s="46"/>
      <c r="J120" s="46"/>
      <c r="K120" s="46"/>
      <c r="L120" s="46"/>
      <c r="M120" s="46"/>
    </row>
    <row r="121" spans="9:13" ht="12.75">
      <c r="I121" s="46"/>
      <c r="J121" s="46"/>
      <c r="K121" s="46"/>
      <c r="L121" s="46"/>
      <c r="M121" s="46"/>
    </row>
    <row r="122" spans="9:13" ht="12.75">
      <c r="I122" s="46"/>
      <c r="J122" s="46"/>
      <c r="K122" s="46"/>
      <c r="L122" s="46"/>
      <c r="M122" s="46"/>
    </row>
    <row r="123" spans="9:13" ht="12.75">
      <c r="I123" s="46"/>
      <c r="J123" s="46"/>
      <c r="K123" s="46"/>
      <c r="L123" s="46"/>
      <c r="M123" s="46"/>
    </row>
    <row r="124" spans="9:13" ht="12.75">
      <c r="I124" s="46"/>
      <c r="J124" s="46"/>
      <c r="K124" s="46"/>
      <c r="L124" s="46"/>
      <c r="M124" s="46"/>
    </row>
    <row r="125" spans="9:13" ht="12.75">
      <c r="I125" s="46"/>
      <c r="J125" s="46"/>
      <c r="K125" s="46"/>
      <c r="L125" s="46"/>
      <c r="M125" s="46"/>
    </row>
    <row r="126" spans="9:13" ht="12.75">
      <c r="I126" s="46"/>
      <c r="J126" s="46"/>
      <c r="K126" s="46"/>
      <c r="L126" s="46"/>
      <c r="M126" s="46"/>
    </row>
    <row r="127" spans="9:13" ht="12.75">
      <c r="I127" s="46"/>
      <c r="J127" s="46"/>
      <c r="K127" s="46"/>
      <c r="L127" s="46"/>
      <c r="M127" s="46"/>
    </row>
    <row r="128" spans="9:13" ht="12.75">
      <c r="I128" s="46"/>
      <c r="J128" s="46"/>
      <c r="K128" s="46"/>
      <c r="L128" s="46"/>
      <c r="M128" s="46"/>
    </row>
    <row r="129" spans="9:13" ht="12.75">
      <c r="I129" s="46"/>
      <c r="J129" s="46"/>
      <c r="K129" s="46"/>
      <c r="L129" s="46"/>
      <c r="M129" s="46"/>
    </row>
    <row r="130" spans="9:13" ht="12.75">
      <c r="I130" s="46"/>
      <c r="J130" s="46"/>
      <c r="K130" s="46"/>
      <c r="L130" s="46"/>
      <c r="M130" s="46"/>
    </row>
    <row r="131" spans="9:13" ht="12.75">
      <c r="I131" s="46"/>
      <c r="J131" s="46"/>
      <c r="K131" s="46"/>
      <c r="L131" s="46"/>
      <c r="M131" s="46"/>
    </row>
    <row r="132" spans="9:13" ht="12.75">
      <c r="I132" s="46"/>
      <c r="J132" s="46"/>
      <c r="K132" s="46"/>
      <c r="L132" s="46"/>
      <c r="M132" s="46"/>
    </row>
    <row r="133" spans="9:13" ht="12.75">
      <c r="I133" s="46"/>
      <c r="J133" s="46"/>
      <c r="K133" s="46"/>
      <c r="L133" s="46"/>
      <c r="M133" s="46"/>
    </row>
    <row r="134" spans="9:13" ht="12.75">
      <c r="I134" s="46"/>
      <c r="J134" s="46"/>
      <c r="K134" s="46"/>
      <c r="L134" s="46"/>
      <c r="M134" s="46"/>
    </row>
    <row r="135" spans="9:13" ht="12.75">
      <c r="I135" s="46"/>
      <c r="J135" s="46"/>
      <c r="K135" s="46"/>
      <c r="L135" s="46"/>
      <c r="M135" s="46"/>
    </row>
    <row r="136" spans="9:13" ht="12.75">
      <c r="I136" s="46"/>
      <c r="J136" s="46"/>
      <c r="K136" s="46"/>
      <c r="L136" s="46"/>
      <c r="M136" s="46"/>
    </row>
    <row r="137" spans="9:13" ht="12.75">
      <c r="I137" s="46"/>
      <c r="J137" s="46"/>
      <c r="K137" s="46"/>
      <c r="L137" s="46"/>
      <c r="M137" s="46"/>
    </row>
    <row r="138" spans="9:13" ht="12.75">
      <c r="I138" s="46"/>
      <c r="J138" s="46"/>
      <c r="K138" s="46"/>
      <c r="L138" s="46"/>
      <c r="M138" s="46"/>
    </row>
    <row r="139" spans="9:13" ht="12.75">
      <c r="I139" s="46"/>
      <c r="J139" s="46"/>
      <c r="K139" s="46"/>
      <c r="L139" s="46"/>
      <c r="M139" s="46"/>
    </row>
    <row r="140" spans="9:13" ht="12.75">
      <c r="I140" s="46"/>
      <c r="J140" s="46"/>
      <c r="K140" s="46"/>
      <c r="L140" s="46"/>
      <c r="M140" s="46"/>
    </row>
    <row r="141" spans="9:13" ht="12.75">
      <c r="I141" s="46"/>
      <c r="J141" s="46"/>
      <c r="K141" s="46"/>
      <c r="L141" s="46"/>
      <c r="M141" s="46"/>
    </row>
    <row r="142" spans="9:13" ht="12.75">
      <c r="I142" s="46"/>
      <c r="J142" s="46"/>
      <c r="K142" s="46"/>
      <c r="L142" s="46"/>
      <c r="M142" s="46"/>
    </row>
    <row r="143" spans="9:13" ht="12.75">
      <c r="I143" s="46"/>
      <c r="J143" s="46"/>
      <c r="K143" s="46"/>
      <c r="L143" s="46"/>
      <c r="M143" s="46"/>
    </row>
    <row r="144" spans="9:13" ht="12.75">
      <c r="I144" s="46"/>
      <c r="J144" s="46"/>
      <c r="K144" s="46"/>
      <c r="L144" s="46"/>
      <c r="M144" s="46"/>
    </row>
    <row r="145" spans="9:13" ht="12.75">
      <c r="I145" s="46"/>
      <c r="J145" s="46"/>
      <c r="K145" s="46"/>
      <c r="L145" s="46"/>
      <c r="M145" s="46"/>
    </row>
    <row r="146" spans="9:13" ht="12.75">
      <c r="I146" s="46"/>
      <c r="J146" s="46"/>
      <c r="K146" s="46"/>
      <c r="L146" s="46"/>
      <c r="M146" s="46"/>
    </row>
    <row r="147" spans="9:13" ht="12.75">
      <c r="I147" s="46"/>
      <c r="J147" s="46"/>
      <c r="K147" s="46"/>
      <c r="L147" s="46"/>
      <c r="M147" s="46"/>
    </row>
    <row r="148" spans="9:13" ht="12.75">
      <c r="I148" s="46"/>
      <c r="J148" s="46"/>
      <c r="K148" s="46"/>
      <c r="L148" s="46"/>
      <c r="M148" s="46"/>
    </row>
    <row r="149" spans="9:13" ht="12.75">
      <c r="I149" s="46"/>
      <c r="J149" s="46"/>
      <c r="K149" s="46"/>
      <c r="L149" s="46"/>
      <c r="M149" s="46"/>
    </row>
    <row r="150" spans="9:13" ht="12.75">
      <c r="I150" s="46"/>
      <c r="J150" s="46"/>
      <c r="K150" s="46"/>
      <c r="L150" s="46"/>
      <c r="M150" s="46"/>
    </row>
    <row r="151" spans="9:13" ht="12.75">
      <c r="I151" s="46"/>
      <c r="J151" s="46"/>
      <c r="K151" s="46"/>
      <c r="L151" s="46"/>
      <c r="M151" s="46"/>
    </row>
    <row r="152" spans="9:13" ht="12.75">
      <c r="I152" s="46"/>
      <c r="J152" s="46"/>
      <c r="K152" s="46"/>
      <c r="L152" s="46"/>
      <c r="M152" s="46"/>
    </row>
    <row r="153" spans="9:13" ht="12.75">
      <c r="I153" s="46"/>
      <c r="J153" s="46"/>
      <c r="K153" s="46"/>
      <c r="L153" s="46"/>
      <c r="M153" s="46"/>
    </row>
    <row r="154" spans="9:13" ht="12.75">
      <c r="I154" s="46"/>
      <c r="J154" s="46"/>
      <c r="K154" s="46"/>
      <c r="L154" s="46"/>
      <c r="M154" s="46"/>
    </row>
    <row r="155" spans="9:13" ht="12.75">
      <c r="I155" s="46"/>
      <c r="J155" s="46"/>
      <c r="K155" s="46"/>
      <c r="L155" s="46"/>
      <c r="M155" s="46"/>
    </row>
    <row r="156" spans="9:13" ht="12.75">
      <c r="I156" s="46"/>
      <c r="J156" s="46"/>
      <c r="K156" s="46"/>
      <c r="L156" s="46"/>
      <c r="M156" s="46"/>
    </row>
    <row r="157" spans="9:13" ht="12.75">
      <c r="I157" s="46"/>
      <c r="J157" s="46"/>
      <c r="K157" s="46"/>
      <c r="L157" s="46"/>
      <c r="M157" s="46"/>
    </row>
    <row r="158" spans="9:13" ht="12.75">
      <c r="I158" s="46"/>
      <c r="J158" s="46"/>
      <c r="K158" s="46"/>
      <c r="L158" s="46"/>
      <c r="M158" s="46"/>
    </row>
    <row r="159" spans="9:13" ht="12.75">
      <c r="I159" s="46"/>
      <c r="J159" s="46"/>
      <c r="K159" s="46"/>
      <c r="L159" s="46"/>
      <c r="M159" s="46"/>
    </row>
    <row r="160" spans="9:13" ht="12.75">
      <c r="I160" s="46"/>
      <c r="J160" s="46"/>
      <c r="K160" s="46"/>
      <c r="L160" s="46"/>
      <c r="M160" s="46"/>
    </row>
    <row r="161" spans="9:13" ht="12.75">
      <c r="I161" s="46"/>
      <c r="J161" s="46"/>
      <c r="K161" s="46"/>
      <c r="L161" s="46"/>
      <c r="M161" s="46"/>
    </row>
    <row r="162" spans="9:13" ht="12.75">
      <c r="I162" s="46"/>
      <c r="J162" s="46"/>
      <c r="K162" s="46"/>
      <c r="L162" s="46"/>
      <c r="M162" s="46"/>
    </row>
    <row r="163" spans="9:13" ht="12.75">
      <c r="I163" s="46"/>
      <c r="J163" s="46"/>
      <c r="K163" s="46"/>
      <c r="L163" s="46"/>
      <c r="M163" s="46"/>
    </row>
    <row r="164" spans="9:13" ht="12.75">
      <c r="I164" s="46"/>
      <c r="J164" s="46"/>
      <c r="K164" s="46"/>
      <c r="L164" s="46"/>
      <c r="M164" s="46"/>
    </row>
    <row r="165" spans="9:13" ht="12.75">
      <c r="I165" s="46"/>
      <c r="J165" s="46"/>
      <c r="K165" s="46"/>
      <c r="L165" s="46"/>
      <c r="M165" s="46"/>
    </row>
    <row r="166" spans="9:13" ht="12.75">
      <c r="I166" s="46"/>
      <c r="J166" s="46"/>
      <c r="K166" s="46"/>
      <c r="L166" s="46"/>
      <c r="M166" s="46"/>
    </row>
    <row r="167" spans="9:13" ht="12.75">
      <c r="I167" s="46"/>
      <c r="J167" s="46"/>
      <c r="K167" s="46"/>
      <c r="L167" s="46"/>
      <c r="M167" s="46"/>
    </row>
    <row r="168" spans="9:13" ht="12.75">
      <c r="I168" s="46"/>
      <c r="J168" s="46"/>
      <c r="K168" s="46"/>
      <c r="L168" s="46"/>
      <c r="M168" s="46"/>
    </row>
    <row r="169" spans="9:13" ht="12.75">
      <c r="I169" s="46"/>
      <c r="J169" s="46"/>
      <c r="K169" s="46"/>
      <c r="L169" s="46"/>
      <c r="M169" s="46"/>
    </row>
    <row r="170" spans="9:13" ht="12.75">
      <c r="I170" s="46"/>
      <c r="J170" s="46"/>
      <c r="K170" s="46"/>
      <c r="L170" s="46"/>
      <c r="M170" s="46"/>
    </row>
    <row r="171" spans="9:13" ht="12.75">
      <c r="I171" s="46"/>
      <c r="J171" s="46"/>
      <c r="K171" s="46"/>
      <c r="L171" s="46"/>
      <c r="M171" s="46"/>
    </row>
    <row r="172" spans="9:13" ht="12.75">
      <c r="I172" s="46"/>
      <c r="J172" s="46"/>
      <c r="K172" s="46"/>
      <c r="L172" s="46"/>
      <c r="M172" s="46"/>
    </row>
    <row r="173" spans="9:13" ht="12.75">
      <c r="I173" s="46"/>
      <c r="J173" s="46"/>
      <c r="K173" s="46"/>
      <c r="L173" s="46"/>
      <c r="M173" s="46"/>
    </row>
    <row r="174" spans="9:13" ht="12.75">
      <c r="I174" s="46"/>
      <c r="J174" s="46"/>
      <c r="K174" s="46"/>
      <c r="L174" s="46"/>
      <c r="M174" s="46"/>
    </row>
    <row r="175" spans="9:13" ht="12.75">
      <c r="I175" s="46"/>
      <c r="J175" s="46"/>
      <c r="K175" s="46"/>
      <c r="L175" s="46"/>
      <c r="M175" s="46"/>
    </row>
    <row r="176" spans="9:13" ht="12.75">
      <c r="I176" s="46"/>
      <c r="J176" s="46"/>
      <c r="K176" s="46"/>
      <c r="L176" s="46"/>
      <c r="M176" s="46"/>
    </row>
    <row r="177" spans="9:13" ht="12.75">
      <c r="I177" s="46"/>
      <c r="J177" s="46"/>
      <c r="K177" s="46"/>
      <c r="L177" s="46"/>
      <c r="M177" s="46"/>
    </row>
    <row r="178" spans="9:13" ht="12.75">
      <c r="I178" s="46"/>
      <c r="J178" s="46"/>
      <c r="K178" s="46"/>
      <c r="L178" s="46"/>
      <c r="M178" s="46"/>
    </row>
    <row r="179" spans="9:13" ht="12.75">
      <c r="I179" s="46"/>
      <c r="J179" s="46"/>
      <c r="K179" s="46"/>
      <c r="L179" s="46"/>
      <c r="M179" s="46"/>
    </row>
    <row r="180" spans="9:13" ht="12.75">
      <c r="I180" s="46"/>
      <c r="J180" s="46"/>
      <c r="K180" s="46"/>
      <c r="L180" s="46"/>
      <c r="M180" s="46"/>
    </row>
    <row r="181" spans="9:13" ht="12.75">
      <c r="I181" s="46"/>
      <c r="J181" s="46"/>
      <c r="K181" s="46"/>
      <c r="L181" s="46"/>
      <c r="M181" s="46"/>
    </row>
    <row r="182" spans="9:13" ht="12.75">
      <c r="I182" s="46"/>
      <c r="J182" s="46"/>
      <c r="K182" s="46"/>
      <c r="L182" s="46"/>
      <c r="M182" s="46"/>
    </row>
    <row r="183" spans="9:13" ht="12.75">
      <c r="I183" s="46"/>
      <c r="J183" s="46"/>
      <c r="K183" s="46"/>
      <c r="L183" s="46"/>
      <c r="M183" s="46"/>
    </row>
    <row r="184" spans="9:13" ht="12.75">
      <c r="I184" s="46"/>
      <c r="J184" s="46"/>
      <c r="K184" s="46"/>
      <c r="L184" s="46"/>
      <c r="M184" s="46"/>
    </row>
    <row r="185" spans="9:13" ht="12.75">
      <c r="I185" s="46"/>
      <c r="J185" s="46"/>
      <c r="K185" s="46"/>
      <c r="L185" s="46"/>
      <c r="M185" s="46"/>
    </row>
    <row r="186" spans="9:13" ht="12.75">
      <c r="I186" s="46"/>
      <c r="J186" s="46"/>
      <c r="K186" s="46"/>
      <c r="L186" s="46"/>
      <c r="M186" s="46"/>
    </row>
    <row r="187" spans="9:13" ht="12.75">
      <c r="I187" s="46"/>
      <c r="J187" s="46"/>
      <c r="K187" s="46"/>
      <c r="L187" s="46"/>
      <c r="M187" s="46"/>
    </row>
    <row r="188" spans="9:13" ht="12.75">
      <c r="I188" s="46"/>
      <c r="J188" s="46"/>
      <c r="K188" s="46"/>
      <c r="L188" s="46"/>
      <c r="M188" s="46"/>
    </row>
    <row r="189" spans="9:13" ht="12.75">
      <c r="I189" s="46"/>
      <c r="J189" s="46"/>
      <c r="K189" s="46"/>
      <c r="L189" s="46"/>
      <c r="M189" s="46"/>
    </row>
    <row r="190" spans="9:13" ht="12.75">
      <c r="I190" s="46"/>
      <c r="J190" s="46"/>
      <c r="K190" s="46"/>
      <c r="L190" s="46"/>
      <c r="M190" s="46"/>
    </row>
    <row r="191" spans="9:13" ht="12.75">
      <c r="I191" s="46"/>
      <c r="J191" s="46"/>
      <c r="K191" s="46"/>
      <c r="L191" s="46"/>
      <c r="M191" s="46"/>
    </row>
    <row r="192" spans="9:13" ht="12.75">
      <c r="I192" s="46"/>
      <c r="J192" s="46"/>
      <c r="K192" s="46"/>
      <c r="L192" s="46"/>
      <c r="M192" s="46"/>
    </row>
    <row r="193" spans="9:13" ht="12.75">
      <c r="I193" s="46"/>
      <c r="J193" s="46"/>
      <c r="K193" s="46"/>
      <c r="L193" s="46"/>
      <c r="M193" s="46"/>
    </row>
    <row r="194" spans="9:13" ht="12.75">
      <c r="I194" s="46"/>
      <c r="J194" s="46"/>
      <c r="K194" s="46"/>
      <c r="L194" s="46"/>
      <c r="M194" s="46"/>
    </row>
    <row r="195" spans="9:13" ht="12.75">
      <c r="I195" s="46"/>
      <c r="J195" s="46"/>
      <c r="K195" s="46"/>
      <c r="L195" s="46"/>
      <c r="M195" s="46"/>
    </row>
    <row r="196" spans="9:13" ht="12.75">
      <c r="I196" s="46"/>
      <c r="J196" s="46"/>
      <c r="K196" s="46"/>
      <c r="L196" s="46"/>
      <c r="M196" s="46"/>
    </row>
    <row r="197" spans="9:13" ht="12.75">
      <c r="I197" s="46"/>
      <c r="J197" s="46"/>
      <c r="K197" s="46"/>
      <c r="L197" s="46"/>
      <c r="M197" s="46"/>
    </row>
    <row r="198" spans="9:13" ht="12.75">
      <c r="I198" s="46"/>
      <c r="J198" s="46"/>
      <c r="K198" s="46"/>
      <c r="L198" s="46"/>
      <c r="M198" s="46"/>
    </row>
    <row r="199" spans="9:13" ht="12.75">
      <c r="I199" s="46"/>
      <c r="J199" s="46"/>
      <c r="K199" s="46"/>
      <c r="L199" s="46"/>
      <c r="M199" s="46"/>
    </row>
    <row r="200" spans="9:13" ht="12.75">
      <c r="I200" s="46"/>
      <c r="J200" s="46"/>
      <c r="K200" s="46"/>
      <c r="L200" s="46"/>
      <c r="M200" s="46"/>
    </row>
    <row r="201" spans="9:13" ht="12.75">
      <c r="I201" s="46"/>
      <c r="J201" s="46"/>
      <c r="K201" s="46"/>
      <c r="L201" s="46"/>
      <c r="M201" s="46"/>
    </row>
    <row r="202" spans="9:13" ht="12.75">
      <c r="I202" s="46"/>
      <c r="J202" s="46"/>
      <c r="K202" s="46"/>
      <c r="L202" s="46"/>
      <c r="M202" s="46"/>
    </row>
    <row r="203" spans="9:13" ht="12.75">
      <c r="I203" s="46"/>
      <c r="J203" s="46"/>
      <c r="K203" s="46"/>
      <c r="L203" s="46"/>
      <c r="M203" s="46"/>
    </row>
    <row r="204" spans="9:13" ht="12.75">
      <c r="I204" s="46"/>
      <c r="J204" s="46"/>
      <c r="K204" s="46"/>
      <c r="L204" s="46"/>
      <c r="M204" s="46"/>
    </row>
    <row r="205" spans="9:13" ht="12.75">
      <c r="I205" s="46"/>
      <c r="J205" s="46"/>
      <c r="K205" s="46"/>
      <c r="L205" s="46"/>
      <c r="M205" s="46"/>
    </row>
    <row r="206" spans="9:13" ht="12.75">
      <c r="I206" s="46"/>
      <c r="J206" s="46"/>
      <c r="K206" s="46"/>
      <c r="L206" s="46"/>
      <c r="M206" s="46"/>
    </row>
    <row r="207" spans="9:13" ht="12.75">
      <c r="I207" s="46"/>
      <c r="J207" s="46"/>
      <c r="K207" s="46"/>
      <c r="L207" s="46"/>
      <c r="M207" s="46"/>
    </row>
    <row r="208" spans="9:13" ht="12.75">
      <c r="I208" s="46"/>
      <c r="J208" s="46"/>
      <c r="K208" s="46"/>
      <c r="L208" s="46"/>
      <c r="M208" s="46"/>
    </row>
    <row r="209" spans="9:13" ht="12.75">
      <c r="I209" s="46"/>
      <c r="J209" s="46"/>
      <c r="K209" s="46"/>
      <c r="L209" s="46"/>
      <c r="M209" s="46"/>
    </row>
    <row r="210" spans="9:13" ht="12.75">
      <c r="I210" s="46"/>
      <c r="J210" s="46"/>
      <c r="K210" s="46"/>
      <c r="L210" s="46"/>
      <c r="M210" s="46"/>
    </row>
    <row r="211" spans="9:13" ht="12.75">
      <c r="I211" s="46"/>
      <c r="J211" s="46"/>
      <c r="K211" s="46"/>
      <c r="L211" s="46"/>
      <c r="M211" s="46"/>
    </row>
    <row r="212" spans="9:13" ht="12.75">
      <c r="I212" s="46"/>
      <c r="J212" s="46"/>
      <c r="K212" s="46"/>
      <c r="L212" s="46"/>
      <c r="M212" s="46"/>
    </row>
    <row r="213" spans="9:13" ht="12.75">
      <c r="I213" s="46"/>
      <c r="J213" s="46"/>
      <c r="K213" s="46"/>
      <c r="L213" s="46"/>
      <c r="M213" s="46"/>
    </row>
    <row r="214" spans="9:13" ht="12.75">
      <c r="I214" s="46"/>
      <c r="J214" s="46"/>
      <c r="K214" s="46"/>
      <c r="L214" s="46"/>
      <c r="M214" s="46"/>
    </row>
    <row r="215" spans="9:13" ht="12.75">
      <c r="I215" s="46"/>
      <c r="J215" s="46"/>
      <c r="K215" s="46"/>
      <c r="L215" s="46"/>
      <c r="M215" s="46"/>
    </row>
    <row r="216" spans="9:13" ht="12.75">
      <c r="I216" s="46"/>
      <c r="J216" s="46"/>
      <c r="K216" s="46"/>
      <c r="L216" s="46"/>
      <c r="M216" s="46"/>
    </row>
    <row r="217" spans="9:13" ht="12.75">
      <c r="I217" s="46"/>
      <c r="J217" s="46"/>
      <c r="K217" s="46"/>
      <c r="L217" s="46"/>
      <c r="M217" s="46"/>
    </row>
    <row r="218" spans="9:13" ht="12.75">
      <c r="I218" s="46"/>
      <c r="J218" s="46"/>
      <c r="K218" s="46"/>
      <c r="L218" s="46"/>
      <c r="M218" s="46"/>
    </row>
    <row r="219" spans="9:13" ht="12.75">
      <c r="I219" s="46"/>
      <c r="J219" s="46"/>
      <c r="K219" s="46"/>
      <c r="L219" s="46"/>
      <c r="M219" s="46"/>
    </row>
    <row r="220" spans="9:13" ht="12.75">
      <c r="I220" s="46"/>
      <c r="J220" s="46"/>
      <c r="K220" s="46"/>
      <c r="L220" s="46"/>
      <c r="M220" s="46"/>
    </row>
    <row r="221" spans="9:13" ht="12.75">
      <c r="I221" s="46"/>
      <c r="J221" s="46"/>
      <c r="K221" s="46"/>
      <c r="L221" s="46"/>
      <c r="M221" s="46"/>
    </row>
    <row r="222" spans="9:13" ht="12.75">
      <c r="I222" s="46"/>
      <c r="J222" s="46"/>
      <c r="K222" s="46"/>
      <c r="L222" s="46"/>
      <c r="M222" s="46"/>
    </row>
    <row r="223" spans="9:13" ht="12.75">
      <c r="I223" s="46"/>
      <c r="J223" s="46"/>
      <c r="K223" s="46"/>
      <c r="L223" s="46"/>
      <c r="M223" s="46"/>
    </row>
    <row r="224" spans="9:13" ht="12.75">
      <c r="I224" s="46"/>
      <c r="J224" s="46"/>
      <c r="K224" s="46"/>
      <c r="L224" s="46"/>
      <c r="M224" s="46"/>
    </row>
    <row r="225" spans="9:13" ht="12.75">
      <c r="I225" s="46"/>
      <c r="J225" s="46"/>
      <c r="K225" s="46"/>
      <c r="L225" s="46"/>
      <c r="M225" s="46"/>
    </row>
    <row r="226" spans="9:13" ht="12.75">
      <c r="I226" s="46"/>
      <c r="J226" s="46"/>
      <c r="K226" s="46"/>
      <c r="L226" s="46"/>
      <c r="M226" s="46"/>
    </row>
    <row r="227" spans="9:13" ht="12.75">
      <c r="I227" s="46"/>
      <c r="J227" s="46"/>
      <c r="K227" s="46"/>
      <c r="L227" s="46"/>
      <c r="M227" s="46"/>
    </row>
    <row r="228" spans="9:13" ht="12.75">
      <c r="I228" s="46"/>
      <c r="J228" s="46"/>
      <c r="K228" s="46"/>
      <c r="L228" s="46"/>
      <c r="M228" s="46"/>
    </row>
    <row r="229" spans="9:13" ht="12.75">
      <c r="I229" s="46"/>
      <c r="J229" s="46"/>
      <c r="K229" s="46"/>
      <c r="L229" s="46"/>
      <c r="M229" s="46"/>
    </row>
    <row r="230" spans="9:13" ht="12.75">
      <c r="I230" s="46"/>
      <c r="J230" s="46"/>
      <c r="K230" s="46"/>
      <c r="L230" s="46"/>
      <c r="M230" s="46"/>
    </row>
    <row r="231" spans="9:13" ht="12.75">
      <c r="I231" s="46"/>
      <c r="J231" s="46"/>
      <c r="K231" s="46"/>
      <c r="L231" s="46"/>
      <c r="M231" s="46"/>
    </row>
    <row r="232" spans="9:13" ht="12.75">
      <c r="I232" s="46"/>
      <c r="J232" s="46"/>
      <c r="K232" s="46"/>
      <c r="L232" s="46"/>
      <c r="M232" s="46"/>
    </row>
    <row r="233" spans="9:13" ht="12.75">
      <c r="I233" s="46"/>
      <c r="J233" s="46"/>
      <c r="K233" s="46"/>
      <c r="L233" s="46"/>
      <c r="M233" s="46"/>
    </row>
    <row r="234" spans="9:13" ht="12.75">
      <c r="I234" s="46"/>
      <c r="J234" s="46"/>
      <c r="K234" s="46"/>
      <c r="L234" s="46"/>
      <c r="M234" s="46"/>
    </row>
    <row r="235" spans="9:13" ht="12.75">
      <c r="I235" s="46"/>
      <c r="J235" s="46"/>
      <c r="K235" s="46"/>
      <c r="L235" s="46"/>
      <c r="M235" s="46"/>
    </row>
    <row r="236" spans="9:13" ht="12.75">
      <c r="I236" s="46"/>
      <c r="J236" s="46"/>
      <c r="K236" s="46"/>
      <c r="L236" s="46"/>
      <c r="M236" s="46"/>
    </row>
    <row r="237" spans="9:13" ht="12.75">
      <c r="I237" s="46"/>
      <c r="J237" s="46"/>
      <c r="K237" s="46"/>
      <c r="L237" s="46"/>
      <c r="M237" s="46"/>
    </row>
    <row r="238" spans="9:13" ht="12.75">
      <c r="I238" s="46"/>
      <c r="J238" s="46"/>
      <c r="K238" s="46"/>
      <c r="L238" s="46"/>
      <c r="M238" s="46"/>
    </row>
    <row r="239" spans="9:13" ht="12.75">
      <c r="I239" s="46"/>
      <c r="J239" s="46"/>
      <c r="K239" s="46"/>
      <c r="L239" s="46"/>
      <c r="M239" s="46"/>
    </row>
    <row r="240" spans="9:13" ht="12.75">
      <c r="I240" s="46"/>
      <c r="J240" s="46"/>
      <c r="K240" s="46"/>
      <c r="L240" s="46"/>
      <c r="M240" s="46"/>
    </row>
    <row r="241" spans="9:13" ht="12.75">
      <c r="I241" s="46"/>
      <c r="J241" s="46"/>
      <c r="K241" s="46"/>
      <c r="L241" s="46"/>
      <c r="M241" s="46"/>
    </row>
    <row r="242" spans="9:13" ht="12.75">
      <c r="I242" s="46"/>
      <c r="J242" s="46"/>
      <c r="K242" s="46"/>
      <c r="L242" s="46"/>
      <c r="M242" s="46"/>
    </row>
    <row r="243" spans="9:13" ht="12.75">
      <c r="I243" s="46"/>
      <c r="J243" s="46"/>
      <c r="K243" s="46"/>
      <c r="L243" s="46"/>
      <c r="M243" s="46"/>
    </row>
    <row r="244" spans="9:13" ht="12.75">
      <c r="I244" s="46"/>
      <c r="J244" s="46"/>
      <c r="K244" s="46"/>
      <c r="L244" s="46"/>
      <c r="M244" s="46"/>
    </row>
    <row r="245" spans="9:13" ht="12.75">
      <c r="I245" s="46"/>
      <c r="J245" s="46"/>
      <c r="K245" s="46"/>
      <c r="L245" s="46"/>
      <c r="M245" s="46"/>
    </row>
    <row r="246" spans="9:13" ht="12.75">
      <c r="I246" s="46"/>
      <c r="J246" s="46"/>
      <c r="K246" s="46"/>
      <c r="L246" s="46"/>
      <c r="M246" s="46"/>
    </row>
    <row r="247" spans="9:13" ht="12.75">
      <c r="I247" s="46"/>
      <c r="J247" s="46"/>
      <c r="K247" s="46"/>
      <c r="L247" s="46"/>
      <c r="M247" s="46"/>
    </row>
    <row r="248" spans="9:13" ht="12.75">
      <c r="I248" s="46"/>
      <c r="J248" s="46"/>
      <c r="K248" s="46"/>
      <c r="L248" s="46"/>
      <c r="M248" s="46"/>
    </row>
    <row r="249" spans="9:13" ht="12.75">
      <c r="I249" s="46"/>
      <c r="J249" s="46"/>
      <c r="K249" s="46"/>
      <c r="L249" s="46"/>
      <c r="M249" s="46"/>
    </row>
    <row r="250" spans="9:13" ht="12.75">
      <c r="I250" s="46"/>
      <c r="J250" s="46"/>
      <c r="K250" s="46"/>
      <c r="L250" s="46"/>
      <c r="M250" s="46"/>
    </row>
    <row r="251" spans="9:13" ht="12.75">
      <c r="I251" s="46"/>
      <c r="J251" s="46"/>
      <c r="K251" s="46"/>
      <c r="L251" s="46"/>
      <c r="M251" s="46"/>
    </row>
  </sheetData>
  <hyperlinks>
    <hyperlink ref="B14" r:id="rId1" display="http://www.nfl.com/draft/profiles/2005/ruud_barrett"/>
    <hyperlink ref="B15" r:id="rId2" display="http://www.nfl.com/draft/profiles/2005/hayden_kelvin"/>
    <hyperlink ref="B24" r:id="rId3" display="http://www.nfl.com/draft/profiles/2005/poppinga_brady"/>
    <hyperlink ref="B16" r:id="rId4" display="http://www.nfl.com/draft/profiles/2005/sanders_james"/>
    <hyperlink ref="D2" r:id="rId5" display="mailto:biebs13@msn.com"/>
    <hyperlink ref="B13" r:id="rId6" display="http://www.nfl.com/draft/profiles/2005/jackson_marlin"/>
  </hyperlinks>
  <printOptions/>
  <pageMargins left="0.75" right="0.75" top="1" bottom="1" header="0.5" footer="0.5"/>
  <pageSetup horizontalDpi="360" verticalDpi="360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</sheetPr>
  <dimension ref="A1:IV661"/>
  <sheetViews>
    <sheetView workbookViewId="0" topLeftCell="A37">
      <selection activeCell="A19" sqref="A19:A53"/>
    </sheetView>
  </sheetViews>
  <sheetFormatPr defaultColWidth="9.140625" defaultRowHeight="12.75"/>
  <cols>
    <col min="1" max="1" width="7.421875" style="0" bestFit="1" customWidth="1"/>
    <col min="2" max="2" width="22.00390625" style="0" bestFit="1" customWidth="1"/>
    <col min="3" max="3" width="8.28125" style="0" bestFit="1" customWidth="1"/>
    <col min="4" max="4" width="9.421875" style="0" customWidth="1"/>
    <col min="5" max="5" width="10.57421875" style="0" customWidth="1"/>
    <col min="6" max="6" width="8.7109375" style="113" bestFit="1" customWidth="1"/>
    <col min="7" max="7" width="8.421875" style="0" bestFit="1" customWidth="1"/>
    <col min="8" max="8" width="13.57421875" style="0" bestFit="1" customWidth="1"/>
    <col min="9" max="13" width="8.8515625" style="0" customWidth="1"/>
    <col min="14" max="14" width="3.28125" style="0" bestFit="1" customWidth="1"/>
    <col min="15" max="15" width="4.00390625" style="0" bestFit="1" customWidth="1"/>
    <col min="16" max="16" width="18.57421875" style="0" bestFit="1" customWidth="1"/>
    <col min="17" max="17" width="8.140625" style="0" bestFit="1" customWidth="1"/>
  </cols>
  <sheetData>
    <row r="1" spans="1:11" ht="20.25">
      <c r="A1" s="18"/>
      <c r="B1" s="634" t="s">
        <v>170</v>
      </c>
      <c r="C1" s="634"/>
      <c r="D1" s="634"/>
      <c r="E1" s="19"/>
      <c r="F1" s="635"/>
      <c r="G1" s="635"/>
      <c r="H1" s="635"/>
      <c r="I1" s="635"/>
      <c r="J1" s="635"/>
      <c r="K1" s="20"/>
    </row>
    <row r="2" spans="1:11" s="120" customFormat="1" ht="12.75">
      <c r="A2" s="117"/>
      <c r="B2" s="119" t="s">
        <v>57</v>
      </c>
      <c r="C2" s="119"/>
      <c r="D2" s="125" t="s">
        <v>58</v>
      </c>
      <c r="E2" s="123"/>
      <c r="F2" s="123"/>
      <c r="G2" s="134"/>
      <c r="H2" s="134"/>
      <c r="I2" s="119"/>
      <c r="J2" s="119"/>
      <c r="K2" s="117"/>
    </row>
    <row r="3" spans="1:13" ht="26.25" thickBot="1">
      <c r="A3" s="3"/>
      <c r="B3" s="4" t="s">
        <v>139</v>
      </c>
      <c r="C3" s="3" t="s">
        <v>140</v>
      </c>
      <c r="D3" s="3" t="s">
        <v>260</v>
      </c>
      <c r="E3" s="3" t="s">
        <v>141</v>
      </c>
      <c r="F3" s="158" t="s">
        <v>4</v>
      </c>
      <c r="G3" s="32" t="s">
        <v>142</v>
      </c>
      <c r="H3" s="32" t="s">
        <v>5</v>
      </c>
      <c r="I3" s="32">
        <v>2009</v>
      </c>
      <c r="J3" s="32">
        <v>2010</v>
      </c>
      <c r="K3" s="32">
        <v>2011</v>
      </c>
      <c r="L3" s="32">
        <v>2012</v>
      </c>
      <c r="M3" s="32">
        <f>L3+1</f>
        <v>2013</v>
      </c>
    </row>
    <row r="4" spans="1:13" ht="13.5" customHeight="1">
      <c r="A4" s="292">
        <v>1</v>
      </c>
      <c r="B4" s="381" t="s">
        <v>390</v>
      </c>
      <c r="C4" s="190" t="s">
        <v>154</v>
      </c>
      <c r="D4" s="190" t="s">
        <v>280</v>
      </c>
      <c r="E4" s="40" t="s">
        <v>145</v>
      </c>
      <c r="F4" s="191">
        <v>0.8</v>
      </c>
      <c r="G4" s="190">
        <v>4</v>
      </c>
      <c r="H4" s="190">
        <f aca="true" t="shared" si="0" ref="H4:H18">IF(G4="","",G4-1)</f>
        <v>3</v>
      </c>
      <c r="I4" s="50">
        <f aca="true" t="shared" si="1" ref="I4:I18">IF(G4="","",IF(G4&lt;=4,IF(H4&gt;=1,IF(F4&lt;=9,F4+1,10),0),IF(H4&gt;=1,IF(F4&lt;=8.5,F4+1.5,10),0)))</f>
        <v>1.8</v>
      </c>
      <c r="J4" s="50">
        <f aca="true" t="shared" si="2" ref="J4:J18">IF(G4="","",IF(G4&lt;=4,IF(H4&gt;=2,IF(I4&lt;=9,I4+1,10),0),IF(H4&gt;=2,IF(I4&lt;=8.5,I4+1.5,10),0)))</f>
        <v>2.8</v>
      </c>
      <c r="K4" s="50">
        <f aca="true" t="shared" si="3" ref="K4:K18">IF(G4="","",IF(G4&lt;=4,IF(H4&gt;=3,IF(J4&lt;=9,J4+1,10),0),IF(H4&gt;=3,IF(J4&lt;=8.5,J4+1.5,10),0)))</f>
        <v>3.8</v>
      </c>
      <c r="L4" s="50">
        <f aca="true" t="shared" si="4" ref="L4:L18">IF(G4="","",IF(G4&lt;=4,IF(H4&gt;=4,IF(K4&lt;=9,K4+1,10),0),IF(H4&gt;=4,IF(K4&lt;=8.5,K4+1.5,10),0)))</f>
        <v>0</v>
      </c>
      <c r="M4" s="189">
        <f aca="true" t="shared" si="5" ref="M4:M18">IF(G4="","",IF(G4&lt;=4,IF(H4&gt;=5,IF(L4&lt;=9,L4+1,10),0),IF(H4&gt;=5,IF(L4&lt;=8.5,L4+1.5,10),0)))</f>
        <v>0</v>
      </c>
    </row>
    <row r="5" spans="1:13" ht="13.5" customHeight="1">
      <c r="A5" s="29">
        <f aca="true" t="shared" si="6" ref="A5:A53">A4+1</f>
        <v>2</v>
      </c>
      <c r="B5" s="187" t="s">
        <v>112</v>
      </c>
      <c r="C5" s="188" t="s">
        <v>156</v>
      </c>
      <c r="D5" s="42" t="s">
        <v>268</v>
      </c>
      <c r="E5" s="42" t="s">
        <v>145</v>
      </c>
      <c r="F5" s="43">
        <v>1.2</v>
      </c>
      <c r="G5" s="168">
        <v>4</v>
      </c>
      <c r="H5" s="42">
        <v>2</v>
      </c>
      <c r="I5" s="48">
        <f>IF(G5&lt;=4,IF(H5&gt;=1,IF(F5&lt;=9,F5+1,10),0),IF(H5&gt;=1,IF(F5&lt;=8.5,F5+1.5,10),0))</f>
        <v>2.2</v>
      </c>
      <c r="J5" s="48">
        <f>IF(G5&lt;=4,IF(H5&gt;=2,IF(I5&lt;=9,I5+1,10),0),IF(H5&gt;=2,IF(I5&lt;=8.5,I5+1.5,10),0))</f>
        <v>3.2</v>
      </c>
      <c r="K5" s="48">
        <f>IF(G5&lt;=4,IF(H5&gt;=3,IF(J5&lt;=9,J5+1,10),0),IF(H5&gt;=3,IF(J5&lt;=8.5,J5+1.5,10),0))</f>
        <v>0</v>
      </c>
      <c r="L5" s="48">
        <f>IF(G5&lt;=4,IF(H5&gt;=4,IF(K5&lt;=9,K5+1,10),0),IF(H5&gt;=4,IF(K5&lt;=8.5,K5+1.5,10),0))</f>
        <v>0</v>
      </c>
      <c r="M5" s="186">
        <f>IF(G5&lt;=4,IF(H5&gt;=5,IF(L5&lt;=9,L5+1,10),0),IF(H5&gt;=5,IF(L5&lt;=8.5,L5+1.5,10),0))</f>
        <v>0</v>
      </c>
    </row>
    <row r="6" spans="1:256" s="45" customFormat="1" ht="13.5" customHeight="1">
      <c r="A6" s="29">
        <f t="shared" si="6"/>
        <v>3</v>
      </c>
      <c r="B6" s="187" t="s">
        <v>841</v>
      </c>
      <c r="C6" s="188" t="s">
        <v>167</v>
      </c>
      <c r="D6" s="42" t="s">
        <v>269</v>
      </c>
      <c r="E6" s="42" t="s">
        <v>145</v>
      </c>
      <c r="F6" s="43">
        <v>1</v>
      </c>
      <c r="G6" s="168">
        <v>3</v>
      </c>
      <c r="H6" s="42">
        <f t="shared" si="0"/>
        <v>2</v>
      </c>
      <c r="I6" s="48">
        <f t="shared" si="1"/>
        <v>2</v>
      </c>
      <c r="J6" s="48">
        <f t="shared" si="2"/>
        <v>3</v>
      </c>
      <c r="K6" s="48">
        <f t="shared" si="3"/>
        <v>0</v>
      </c>
      <c r="L6" s="48">
        <f t="shared" si="4"/>
        <v>0</v>
      </c>
      <c r="M6" s="186">
        <f t="shared" si="5"/>
        <v>0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45" customFormat="1" ht="13.5" customHeight="1">
      <c r="A7" s="70">
        <f t="shared" si="6"/>
        <v>4</v>
      </c>
      <c r="B7" s="175" t="s">
        <v>399</v>
      </c>
      <c r="C7" s="168" t="s">
        <v>149</v>
      </c>
      <c r="D7" s="168" t="s">
        <v>270</v>
      </c>
      <c r="E7" s="42" t="s">
        <v>145</v>
      </c>
      <c r="F7" s="43">
        <v>0.5</v>
      </c>
      <c r="G7" s="168">
        <v>3</v>
      </c>
      <c r="H7" s="168">
        <f t="shared" si="0"/>
        <v>2</v>
      </c>
      <c r="I7" s="48">
        <f t="shared" si="1"/>
        <v>1.5</v>
      </c>
      <c r="J7" s="48">
        <f t="shared" si="2"/>
        <v>2.5</v>
      </c>
      <c r="K7" s="48">
        <f t="shared" si="3"/>
        <v>0</v>
      </c>
      <c r="L7" s="48">
        <f t="shared" si="4"/>
        <v>0</v>
      </c>
      <c r="M7" s="186">
        <f t="shared" si="5"/>
        <v>0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45" customFormat="1" ht="13.5" customHeight="1">
      <c r="A8" s="70">
        <f t="shared" si="6"/>
        <v>5</v>
      </c>
      <c r="B8" s="175" t="s">
        <v>417</v>
      </c>
      <c r="C8" s="168" t="s">
        <v>149</v>
      </c>
      <c r="D8" s="168" t="s">
        <v>280</v>
      </c>
      <c r="E8" s="42" t="s">
        <v>145</v>
      </c>
      <c r="F8" s="43">
        <v>0.4</v>
      </c>
      <c r="G8" s="168">
        <v>3</v>
      </c>
      <c r="H8" s="168">
        <f t="shared" si="0"/>
        <v>2</v>
      </c>
      <c r="I8" s="48">
        <f t="shared" si="1"/>
        <v>1.4</v>
      </c>
      <c r="J8" s="48">
        <f t="shared" si="2"/>
        <v>2.4</v>
      </c>
      <c r="K8" s="48">
        <f t="shared" si="3"/>
        <v>0</v>
      </c>
      <c r="L8" s="48">
        <f t="shared" si="4"/>
        <v>0</v>
      </c>
      <c r="M8" s="186">
        <f t="shared" si="5"/>
        <v>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13" ht="13.5" customHeight="1">
      <c r="A9" s="70">
        <f t="shared" si="6"/>
        <v>6</v>
      </c>
      <c r="B9" s="175" t="s">
        <v>448</v>
      </c>
      <c r="C9" s="168" t="s">
        <v>161</v>
      </c>
      <c r="D9" s="168" t="s">
        <v>281</v>
      </c>
      <c r="E9" s="42" t="s">
        <v>145</v>
      </c>
      <c r="F9" s="43">
        <v>0.1</v>
      </c>
      <c r="G9" s="168">
        <v>3</v>
      </c>
      <c r="H9" s="168">
        <f t="shared" si="0"/>
        <v>2</v>
      </c>
      <c r="I9" s="48">
        <f t="shared" si="1"/>
        <v>1.1</v>
      </c>
      <c r="J9" s="48">
        <f t="shared" si="2"/>
        <v>2.1</v>
      </c>
      <c r="K9" s="48">
        <f t="shared" si="3"/>
        <v>0</v>
      </c>
      <c r="L9" s="48">
        <f t="shared" si="4"/>
        <v>0</v>
      </c>
      <c r="M9" s="186">
        <f t="shared" si="5"/>
        <v>0</v>
      </c>
    </row>
    <row r="10" spans="1:13" ht="13.5" customHeight="1">
      <c r="A10" s="29">
        <f t="shared" si="6"/>
        <v>7</v>
      </c>
      <c r="B10" s="187" t="s">
        <v>77</v>
      </c>
      <c r="C10" s="188" t="s">
        <v>165</v>
      </c>
      <c r="D10" s="219" t="s">
        <v>270</v>
      </c>
      <c r="E10" s="42" t="s">
        <v>145</v>
      </c>
      <c r="F10" s="43">
        <v>2</v>
      </c>
      <c r="G10" s="168">
        <v>3</v>
      </c>
      <c r="H10" s="42">
        <v>1</v>
      </c>
      <c r="I10" s="48">
        <f>IF(G10&lt;=4,IF(H10&gt;=1,IF(F10&lt;=9,F10+1,10),0),IF(H10&gt;=1,IF(F10&lt;=8.5,F10+1.5,10),0))</f>
        <v>3</v>
      </c>
      <c r="J10" s="48">
        <f>IF(G10&lt;=4,IF(H10&gt;=2,IF(I10&lt;=9,I10+1,10),0),IF(H10&gt;=2,IF(I10&lt;=8.5,I10+1.5,10),0))</f>
        <v>0</v>
      </c>
      <c r="K10" s="48">
        <f>IF(G10&lt;=4,IF(H10&gt;=3,IF(J10&lt;=9,J10+1,10),0),IF(H10&gt;=3,IF(J10&lt;=8.5,J10+1.5,10),0))</f>
        <v>0</v>
      </c>
      <c r="L10" s="48">
        <f>IF(G10&lt;=4,IF(H10&gt;=4,IF(K10&lt;=9,K10+1,10),0),IF(H10&gt;=4,IF(K10&lt;=8.5,K10+1.5,10),0))</f>
        <v>0</v>
      </c>
      <c r="M10" s="186">
        <f>IF(G10&lt;=4,IF(H10&gt;=5,IF(L10&lt;=9,L10+1,10),0),IF(H10&gt;=5,IF(L10&lt;=8.5,L10+1.5,10),0))</f>
        <v>0</v>
      </c>
    </row>
    <row r="11" spans="1:13" ht="12.75">
      <c r="A11" s="29">
        <f t="shared" si="6"/>
        <v>8</v>
      </c>
      <c r="B11" s="187" t="s">
        <v>79</v>
      </c>
      <c r="C11" s="188" t="s">
        <v>159</v>
      </c>
      <c r="D11" s="219" t="s">
        <v>282</v>
      </c>
      <c r="E11" s="42" t="s">
        <v>145</v>
      </c>
      <c r="F11" s="43">
        <v>2</v>
      </c>
      <c r="G11" s="168">
        <v>3</v>
      </c>
      <c r="H11" s="42">
        <v>1</v>
      </c>
      <c r="I11" s="48">
        <f>IF(G11&lt;=4,IF(H11&gt;=1,IF(F11&lt;=9,F11+1,10),0),IF(H11&gt;=1,IF(F11&lt;=8.5,F11+1.5,10),0))</f>
        <v>3</v>
      </c>
      <c r="J11" s="48">
        <f>IF(G11&lt;=4,IF(H11&gt;=2,IF(I11&lt;=9,I11+1,10),0),IF(H11&gt;=2,IF(I11&lt;=8.5,I11+1.5,10),0))</f>
        <v>0</v>
      </c>
      <c r="K11" s="48">
        <f>IF(G11&lt;=4,IF(H11&gt;=3,IF(J11&lt;=9,J11+1,10),0),IF(H11&gt;=3,IF(J11&lt;=8.5,J11+1.5,10),0))</f>
        <v>0</v>
      </c>
      <c r="L11" s="48">
        <f>IF(G11&lt;=4,IF(H11&gt;=4,IF(K11&lt;=9,K11+1,10),0),IF(H11&gt;=4,IF(K11&lt;=8.5,K11+1.5,10),0))</f>
        <v>0</v>
      </c>
      <c r="M11" s="186">
        <f>IF(G11&lt;=4,IF(H11&gt;=5,IF(L11&lt;=9,L11+1,10),0),IF(H11&gt;=5,IF(L11&lt;=8.5,L11+1.5,10),0))</f>
        <v>0</v>
      </c>
    </row>
    <row r="12" spans="1:13" ht="12.75">
      <c r="A12" s="29">
        <f t="shared" si="6"/>
        <v>9</v>
      </c>
      <c r="B12" s="187" t="s">
        <v>624</v>
      </c>
      <c r="C12" s="188" t="s">
        <v>167</v>
      </c>
      <c r="D12" s="219" t="s">
        <v>276</v>
      </c>
      <c r="E12" s="42" t="s">
        <v>145</v>
      </c>
      <c r="F12" s="43">
        <v>1.5</v>
      </c>
      <c r="G12" s="168">
        <v>3</v>
      </c>
      <c r="H12" s="42">
        <v>1</v>
      </c>
      <c r="I12" s="48">
        <f>IF(G12&lt;=4,IF(H12&gt;=1,IF(F12&lt;=9,F12+1,10),0),IF(H12&gt;=1,IF(F12&lt;=8.5,F12+1.5,10),0))</f>
        <v>2.5</v>
      </c>
      <c r="J12" s="48">
        <f>IF(G12&lt;=4,IF(H12&gt;=2,IF(I12&lt;=9,I12+1,10),0),IF(H12&gt;=2,IF(I12&lt;=8.5,I12+1.5,10),0))</f>
        <v>0</v>
      </c>
      <c r="K12" s="48">
        <f>IF(G12&lt;=4,IF(H12&gt;=3,IF(J12&lt;=9,J12+1,10),0),IF(H12&gt;=3,IF(J12&lt;=8.5,J12+1.5,10),0))</f>
        <v>0</v>
      </c>
      <c r="L12" s="48">
        <f>IF(G12&lt;=4,IF(H12&gt;=4,IF(K12&lt;=9,K12+1,10),0),IF(H12&gt;=4,IF(K12&lt;=8.5,K12+1.5,10),0))</f>
        <v>0</v>
      </c>
      <c r="M12" s="186">
        <f>IF(G12&lt;=4,IF(H12&gt;=5,IF(L12&lt;=9,L12+1,10),0),IF(H12&gt;=5,IF(L12&lt;=8.5,L12+1.5,10),0))</f>
        <v>0</v>
      </c>
    </row>
    <row r="13" spans="1:13" ht="13.5" customHeight="1">
      <c r="A13" s="29">
        <f t="shared" si="6"/>
        <v>10</v>
      </c>
      <c r="B13" s="39" t="s">
        <v>963</v>
      </c>
      <c r="C13" s="42" t="s">
        <v>156</v>
      </c>
      <c r="D13" s="42" t="s">
        <v>268</v>
      </c>
      <c r="E13" s="42" t="s">
        <v>145</v>
      </c>
      <c r="F13" s="43">
        <v>0.5</v>
      </c>
      <c r="G13" s="42">
        <v>2</v>
      </c>
      <c r="H13" s="42">
        <f t="shared" si="0"/>
        <v>1</v>
      </c>
      <c r="I13" s="48">
        <f t="shared" si="1"/>
        <v>1.5</v>
      </c>
      <c r="J13" s="48">
        <f t="shared" si="2"/>
        <v>0</v>
      </c>
      <c r="K13" s="48">
        <f t="shared" si="3"/>
        <v>0</v>
      </c>
      <c r="L13" s="48">
        <f t="shared" si="4"/>
        <v>0</v>
      </c>
      <c r="M13" s="186">
        <f t="shared" si="5"/>
        <v>0</v>
      </c>
    </row>
    <row r="14" spans="1:13" ht="13.5" customHeight="1">
      <c r="A14" s="29">
        <f t="shared" si="6"/>
        <v>11</v>
      </c>
      <c r="B14" s="187" t="s">
        <v>552</v>
      </c>
      <c r="C14" s="188" t="s">
        <v>154</v>
      </c>
      <c r="D14" s="42" t="s">
        <v>290</v>
      </c>
      <c r="E14" s="42" t="s">
        <v>145</v>
      </c>
      <c r="F14" s="43">
        <v>1.5</v>
      </c>
      <c r="G14" s="168">
        <v>2</v>
      </c>
      <c r="H14" s="42">
        <v>0</v>
      </c>
      <c r="I14" s="48">
        <f>IF(G14&lt;=4,IF(H14&gt;=1,IF(F14&lt;=9,F14+1,10),0),IF(H14&gt;=1,IF(F14&lt;=8.5,F14+1.5,10),0))</f>
        <v>0</v>
      </c>
      <c r="J14" s="48">
        <f>IF(G14&lt;=4,IF(H14&gt;=2,IF(I14&lt;=9,I14+1,10),0),IF(H14&gt;=2,IF(I14&lt;=8.5,I14+1.5,10),0))</f>
        <v>0</v>
      </c>
      <c r="K14" s="48">
        <f>IF(G14&lt;=4,IF(H14&gt;=3,IF(J14&lt;=9,J14+1,10),0),IF(H14&gt;=3,IF(J14&lt;=8.5,J14+1.5,10),0))</f>
        <v>0</v>
      </c>
      <c r="L14" s="48">
        <f>IF(G14&lt;=4,IF(H14&gt;=4,IF(K14&lt;=9,K14+1,10),0),IF(H14&gt;=4,IF(K14&lt;=8.5,K14+1.5,10),0))</f>
        <v>0</v>
      </c>
      <c r="M14" s="186">
        <f>IF(G14&lt;=4,IF(H14&gt;=5,IF(L14&lt;=9,L14+1,10),0),IF(H14&gt;=5,IF(L14&lt;=8.5,L14+1.5,10),0))</f>
        <v>0</v>
      </c>
    </row>
    <row r="15" spans="1:13" ht="13.5" customHeight="1">
      <c r="A15" s="29">
        <f t="shared" si="6"/>
        <v>12</v>
      </c>
      <c r="B15" s="187" t="s">
        <v>987</v>
      </c>
      <c r="C15" s="188" t="s">
        <v>167</v>
      </c>
      <c r="D15" s="219" t="s">
        <v>290</v>
      </c>
      <c r="E15" s="42" t="s">
        <v>145</v>
      </c>
      <c r="F15" s="43">
        <v>0.5</v>
      </c>
      <c r="G15" s="168">
        <v>1</v>
      </c>
      <c r="H15" s="42">
        <f t="shared" si="0"/>
        <v>0</v>
      </c>
      <c r="I15" s="48">
        <f t="shared" si="1"/>
        <v>0</v>
      </c>
      <c r="J15" s="48">
        <f t="shared" si="2"/>
        <v>0</v>
      </c>
      <c r="K15" s="48">
        <f t="shared" si="3"/>
        <v>0</v>
      </c>
      <c r="L15" s="48">
        <f t="shared" si="4"/>
        <v>0</v>
      </c>
      <c r="M15" s="186">
        <f t="shared" si="5"/>
        <v>0</v>
      </c>
    </row>
    <row r="16" spans="1:13" s="15" customFormat="1" ht="13.5" customHeight="1">
      <c r="A16" s="29">
        <f t="shared" si="6"/>
        <v>13</v>
      </c>
      <c r="B16" s="39" t="s">
        <v>980</v>
      </c>
      <c r="C16" s="42" t="s">
        <v>146</v>
      </c>
      <c r="D16" s="42" t="s">
        <v>265</v>
      </c>
      <c r="E16" s="42" t="s">
        <v>145</v>
      </c>
      <c r="F16" s="43">
        <v>0.5</v>
      </c>
      <c r="G16" s="42">
        <v>1</v>
      </c>
      <c r="H16" s="42">
        <f t="shared" si="0"/>
        <v>0</v>
      </c>
      <c r="I16" s="48">
        <f t="shared" si="1"/>
        <v>0</v>
      </c>
      <c r="J16" s="48">
        <f t="shared" si="2"/>
        <v>0</v>
      </c>
      <c r="K16" s="48">
        <f t="shared" si="3"/>
        <v>0</v>
      </c>
      <c r="L16" s="48">
        <f t="shared" si="4"/>
        <v>0</v>
      </c>
      <c r="M16" s="186">
        <f t="shared" si="5"/>
        <v>0</v>
      </c>
    </row>
    <row r="17" spans="1:13" s="15" customFormat="1" ht="13.5" customHeight="1">
      <c r="A17" s="70">
        <f t="shared" si="6"/>
        <v>14</v>
      </c>
      <c r="B17" s="175" t="s">
        <v>430</v>
      </c>
      <c r="C17" s="168" t="s">
        <v>146</v>
      </c>
      <c r="D17" s="168" t="s">
        <v>298</v>
      </c>
      <c r="E17" s="42" t="s">
        <v>145</v>
      </c>
      <c r="F17" s="43">
        <v>0.3</v>
      </c>
      <c r="G17" s="168">
        <v>1</v>
      </c>
      <c r="H17" s="168">
        <f t="shared" si="0"/>
        <v>0</v>
      </c>
      <c r="I17" s="48">
        <f t="shared" si="1"/>
        <v>0</v>
      </c>
      <c r="J17" s="48">
        <f t="shared" si="2"/>
        <v>0</v>
      </c>
      <c r="K17" s="48">
        <f t="shared" si="3"/>
        <v>0</v>
      </c>
      <c r="L17" s="48">
        <f t="shared" si="4"/>
        <v>0</v>
      </c>
      <c r="M17" s="186">
        <f t="shared" si="5"/>
        <v>0</v>
      </c>
    </row>
    <row r="18" spans="1:13" s="15" customFormat="1" ht="13.5" customHeight="1" thickBot="1">
      <c r="A18" s="29">
        <f t="shared" si="6"/>
        <v>15</v>
      </c>
      <c r="B18" s="39" t="s">
        <v>924</v>
      </c>
      <c r="C18" s="42" t="s">
        <v>156</v>
      </c>
      <c r="D18" s="42" t="s">
        <v>283</v>
      </c>
      <c r="E18" s="42" t="s">
        <v>145</v>
      </c>
      <c r="F18" s="43">
        <v>0.1</v>
      </c>
      <c r="G18" s="42">
        <v>1</v>
      </c>
      <c r="H18" s="42">
        <f t="shared" si="0"/>
        <v>0</v>
      </c>
      <c r="I18" s="48">
        <f t="shared" si="1"/>
        <v>0</v>
      </c>
      <c r="J18" s="48">
        <f t="shared" si="2"/>
        <v>0</v>
      </c>
      <c r="K18" s="48">
        <f t="shared" si="3"/>
        <v>0</v>
      </c>
      <c r="L18" s="48">
        <f t="shared" si="4"/>
        <v>0</v>
      </c>
      <c r="M18" s="186">
        <f t="shared" si="5"/>
        <v>0</v>
      </c>
    </row>
    <row r="19" spans="1:13" s="15" customFormat="1" ht="13.5" customHeight="1">
      <c r="A19" s="29">
        <f t="shared" si="6"/>
        <v>16</v>
      </c>
      <c r="B19" s="282" t="s">
        <v>708</v>
      </c>
      <c r="C19" s="283" t="s">
        <v>159</v>
      </c>
      <c r="D19" s="283" t="s">
        <v>654</v>
      </c>
      <c r="E19" s="283" t="s">
        <v>657</v>
      </c>
      <c r="F19" s="335">
        <v>0.8</v>
      </c>
      <c r="G19" s="283"/>
      <c r="H19" s="283" t="s">
        <v>991</v>
      </c>
      <c r="I19" s="273"/>
      <c r="J19" s="273"/>
      <c r="K19" s="273"/>
      <c r="L19" s="273"/>
      <c r="M19" s="274"/>
    </row>
    <row r="20" spans="1:13" s="15" customFormat="1" ht="12.75">
      <c r="A20" s="29">
        <f t="shared" si="6"/>
        <v>17</v>
      </c>
      <c r="B20" s="350" t="s">
        <v>658</v>
      </c>
      <c r="C20" s="351" t="s">
        <v>149</v>
      </c>
      <c r="D20" s="351" t="s">
        <v>290</v>
      </c>
      <c r="E20" s="351" t="s">
        <v>657</v>
      </c>
      <c r="F20" s="354">
        <v>0.7</v>
      </c>
      <c r="G20" s="351"/>
      <c r="H20" s="351" t="s">
        <v>991</v>
      </c>
      <c r="I20" s="371"/>
      <c r="J20" s="371"/>
      <c r="K20" s="371"/>
      <c r="L20" s="371"/>
      <c r="M20" s="353"/>
    </row>
    <row r="21" spans="1:13" s="15" customFormat="1" ht="12.75">
      <c r="A21" s="29">
        <f t="shared" si="6"/>
        <v>18</v>
      </c>
      <c r="B21" s="276" t="s">
        <v>659</v>
      </c>
      <c r="C21" s="277" t="s">
        <v>167</v>
      </c>
      <c r="D21" s="277" t="s">
        <v>282</v>
      </c>
      <c r="E21" s="277" t="s">
        <v>657</v>
      </c>
      <c r="F21" s="333">
        <v>0.5</v>
      </c>
      <c r="G21" s="277"/>
      <c r="H21" s="277" t="s">
        <v>991</v>
      </c>
      <c r="I21" s="279"/>
      <c r="J21" s="279"/>
      <c r="K21" s="279"/>
      <c r="L21" s="279"/>
      <c r="M21" s="280"/>
    </row>
    <row r="22" spans="1:13" s="15" customFormat="1" ht="13.5" thickBot="1">
      <c r="A22" s="29">
        <f t="shared" si="6"/>
        <v>19</v>
      </c>
      <c r="B22" s="276" t="s">
        <v>660</v>
      </c>
      <c r="C22" s="277" t="s">
        <v>156</v>
      </c>
      <c r="D22" s="277" t="s">
        <v>653</v>
      </c>
      <c r="E22" s="277" t="s">
        <v>657</v>
      </c>
      <c r="F22" s="333">
        <v>0.4</v>
      </c>
      <c r="G22" s="277"/>
      <c r="H22" s="277" t="s">
        <v>991</v>
      </c>
      <c r="I22" s="279"/>
      <c r="J22" s="279"/>
      <c r="K22" s="279"/>
      <c r="L22" s="279"/>
      <c r="M22" s="280"/>
    </row>
    <row r="23" spans="1:13" ht="12.75">
      <c r="A23" s="29">
        <f t="shared" si="6"/>
        <v>20</v>
      </c>
      <c r="B23" s="475" t="s">
        <v>1020</v>
      </c>
      <c r="C23" s="476" t="s">
        <v>149</v>
      </c>
      <c r="D23" s="476" t="s">
        <v>665</v>
      </c>
      <c r="E23" s="476" t="s">
        <v>3</v>
      </c>
      <c r="F23" s="473">
        <v>5</v>
      </c>
      <c r="G23" s="495"/>
      <c r="H23" s="495"/>
      <c r="I23" s="495"/>
      <c r="J23" s="495"/>
      <c r="K23" s="495"/>
      <c r="L23" s="495"/>
      <c r="M23" s="497"/>
    </row>
    <row r="24" spans="1:13" ht="12.75">
      <c r="A24" s="29">
        <f t="shared" si="6"/>
        <v>21</v>
      </c>
      <c r="B24" s="329" t="s">
        <v>913</v>
      </c>
      <c r="C24" s="330" t="s">
        <v>1027</v>
      </c>
      <c r="D24" s="330" t="s">
        <v>656</v>
      </c>
      <c r="E24" s="330" t="s">
        <v>61</v>
      </c>
      <c r="F24" s="472">
        <v>5</v>
      </c>
      <c r="G24" s="339"/>
      <c r="H24" s="339"/>
      <c r="I24" s="339"/>
      <c r="J24" s="339"/>
      <c r="K24" s="339"/>
      <c r="L24" s="339"/>
      <c r="M24" s="498"/>
    </row>
    <row r="25" spans="1:13" ht="12.75">
      <c r="A25" s="29">
        <f t="shared" si="6"/>
        <v>22</v>
      </c>
      <c r="B25" s="329" t="s">
        <v>315</v>
      </c>
      <c r="C25" s="330" t="s">
        <v>1027</v>
      </c>
      <c r="D25" s="330" t="s">
        <v>662</v>
      </c>
      <c r="E25" s="330" t="s">
        <v>61</v>
      </c>
      <c r="F25" s="472">
        <v>5</v>
      </c>
      <c r="G25" s="339"/>
      <c r="H25" s="339"/>
      <c r="I25" s="339"/>
      <c r="J25" s="339"/>
      <c r="K25" s="339"/>
      <c r="L25" s="339"/>
      <c r="M25" s="498"/>
    </row>
    <row r="26" spans="1:13" ht="12.75">
      <c r="A26" s="29">
        <f t="shared" si="6"/>
        <v>23</v>
      </c>
      <c r="B26" s="329" t="s">
        <v>1270</v>
      </c>
      <c r="C26" s="330" t="s">
        <v>1271</v>
      </c>
      <c r="D26" s="330" t="s">
        <v>656</v>
      </c>
      <c r="E26" s="330" t="s">
        <v>61</v>
      </c>
      <c r="F26" s="472">
        <v>5</v>
      </c>
      <c r="G26" s="339"/>
      <c r="H26" s="339"/>
      <c r="I26" s="339"/>
      <c r="J26" s="339"/>
      <c r="K26" s="339"/>
      <c r="L26" s="339"/>
      <c r="M26" s="498"/>
    </row>
    <row r="27" spans="1:13" ht="12.75">
      <c r="A27" s="29">
        <f t="shared" si="6"/>
        <v>24</v>
      </c>
      <c r="B27" s="329" t="s">
        <v>1281</v>
      </c>
      <c r="C27" s="330" t="s">
        <v>144</v>
      </c>
      <c r="D27" s="330" t="s">
        <v>678</v>
      </c>
      <c r="E27" s="330" t="s">
        <v>61</v>
      </c>
      <c r="F27" s="472">
        <v>4</v>
      </c>
      <c r="G27" s="339"/>
      <c r="H27" s="339"/>
      <c r="I27" s="339"/>
      <c r="J27" s="339"/>
      <c r="K27" s="339"/>
      <c r="L27" s="339"/>
      <c r="M27" s="498"/>
    </row>
    <row r="28" spans="1:13" ht="12.75">
      <c r="A28" s="29">
        <f t="shared" si="6"/>
        <v>25</v>
      </c>
      <c r="B28" s="329" t="s">
        <v>1293</v>
      </c>
      <c r="C28" s="330" t="s">
        <v>159</v>
      </c>
      <c r="D28" s="330" t="s">
        <v>665</v>
      </c>
      <c r="E28" s="330" t="s">
        <v>61</v>
      </c>
      <c r="F28" s="472">
        <v>3</v>
      </c>
      <c r="G28" s="339"/>
      <c r="H28" s="339"/>
      <c r="I28" s="339"/>
      <c r="J28" s="339"/>
      <c r="K28" s="339"/>
      <c r="L28" s="339"/>
      <c r="M28" s="498"/>
    </row>
    <row r="29" spans="1:13" ht="12.75">
      <c r="A29" s="29">
        <f t="shared" si="6"/>
        <v>26</v>
      </c>
      <c r="B29" s="329" t="s">
        <v>1297</v>
      </c>
      <c r="C29" s="330" t="s">
        <v>155</v>
      </c>
      <c r="D29" s="330" t="s">
        <v>682</v>
      </c>
      <c r="E29" s="330" t="s">
        <v>61</v>
      </c>
      <c r="F29" s="472">
        <v>3</v>
      </c>
      <c r="G29" s="339"/>
      <c r="H29" s="339"/>
      <c r="I29" s="339"/>
      <c r="J29" s="339"/>
      <c r="K29" s="339"/>
      <c r="L29" s="339"/>
      <c r="M29" s="498"/>
    </row>
    <row r="30" spans="1:13" ht="12.75">
      <c r="A30" s="29">
        <f t="shared" si="6"/>
        <v>27</v>
      </c>
      <c r="B30" s="329" t="s">
        <v>1298</v>
      </c>
      <c r="C30" s="330" t="s">
        <v>152</v>
      </c>
      <c r="D30" s="330" t="s">
        <v>662</v>
      </c>
      <c r="E30" s="330" t="s">
        <v>61</v>
      </c>
      <c r="F30" s="472">
        <v>3</v>
      </c>
      <c r="G30" s="339"/>
      <c r="H30" s="339"/>
      <c r="I30" s="339"/>
      <c r="J30" s="339"/>
      <c r="K30" s="339"/>
      <c r="L30" s="339"/>
      <c r="M30" s="498"/>
    </row>
    <row r="31" spans="1:13" ht="12.75">
      <c r="A31" s="29">
        <f t="shared" si="6"/>
        <v>28</v>
      </c>
      <c r="B31" s="329" t="s">
        <v>1299</v>
      </c>
      <c r="C31" s="330" t="s">
        <v>896</v>
      </c>
      <c r="D31" s="330" t="s">
        <v>665</v>
      </c>
      <c r="E31" s="330" t="s">
        <v>61</v>
      </c>
      <c r="F31" s="472">
        <v>2</v>
      </c>
      <c r="G31" s="339"/>
      <c r="H31" s="339"/>
      <c r="I31" s="339"/>
      <c r="J31" s="339"/>
      <c r="K31" s="339"/>
      <c r="L31" s="339"/>
      <c r="M31" s="498"/>
    </row>
    <row r="32" spans="1:13" ht="12.75">
      <c r="A32" s="29">
        <f t="shared" si="6"/>
        <v>29</v>
      </c>
      <c r="B32" s="329" t="s">
        <v>46</v>
      </c>
      <c r="C32" s="330" t="s">
        <v>146</v>
      </c>
      <c r="D32" s="330" t="s">
        <v>298</v>
      </c>
      <c r="E32" s="330" t="s">
        <v>61</v>
      </c>
      <c r="F32" s="472">
        <v>2</v>
      </c>
      <c r="G32" s="339"/>
      <c r="H32" s="339"/>
      <c r="I32" s="339"/>
      <c r="J32" s="339"/>
      <c r="K32" s="339"/>
      <c r="L32" s="339"/>
      <c r="M32" s="498"/>
    </row>
    <row r="33" spans="1:13" ht="12.75">
      <c r="A33" s="29">
        <f t="shared" si="6"/>
        <v>30</v>
      </c>
      <c r="B33" s="329" t="s">
        <v>1325</v>
      </c>
      <c r="C33" s="330" t="s">
        <v>153</v>
      </c>
      <c r="D33" s="330" t="s">
        <v>678</v>
      </c>
      <c r="E33" s="330" t="s">
        <v>61</v>
      </c>
      <c r="F33" s="472">
        <v>2</v>
      </c>
      <c r="G33" s="339"/>
      <c r="H33" s="339"/>
      <c r="I33" s="339"/>
      <c r="J33" s="339"/>
      <c r="K33" s="339"/>
      <c r="L33" s="339"/>
      <c r="M33" s="498"/>
    </row>
    <row r="34" spans="1:13" ht="12.75">
      <c r="A34" s="29">
        <f t="shared" si="6"/>
        <v>31</v>
      </c>
      <c r="B34" s="329" t="s">
        <v>1326</v>
      </c>
      <c r="C34" s="330" t="s">
        <v>155</v>
      </c>
      <c r="D34" s="330" t="s">
        <v>653</v>
      </c>
      <c r="E34" s="330" t="s">
        <v>61</v>
      </c>
      <c r="F34" s="472">
        <v>2</v>
      </c>
      <c r="G34" s="339"/>
      <c r="H34" s="339"/>
      <c r="I34" s="339"/>
      <c r="J34" s="339"/>
      <c r="K34" s="339"/>
      <c r="L34" s="339"/>
      <c r="M34" s="498"/>
    </row>
    <row r="35" spans="1:13" ht="12.75">
      <c r="A35" s="29">
        <f t="shared" si="6"/>
        <v>32</v>
      </c>
      <c r="B35" s="329" t="s">
        <v>1343</v>
      </c>
      <c r="C35" s="330" t="s">
        <v>157</v>
      </c>
      <c r="D35" s="330" t="s">
        <v>656</v>
      </c>
      <c r="E35" s="330" t="s">
        <v>61</v>
      </c>
      <c r="F35" s="472">
        <v>1</v>
      </c>
      <c r="G35" s="339"/>
      <c r="H35" s="339"/>
      <c r="I35" s="339"/>
      <c r="J35" s="339"/>
      <c r="K35" s="339"/>
      <c r="L35" s="339"/>
      <c r="M35" s="498"/>
    </row>
    <row r="36" spans="1:13" ht="12.75">
      <c r="A36" s="29">
        <f t="shared" si="6"/>
        <v>33</v>
      </c>
      <c r="B36" s="329" t="s">
        <v>1356</v>
      </c>
      <c r="C36" s="330" t="s">
        <v>164</v>
      </c>
      <c r="D36" s="330" t="s">
        <v>277</v>
      </c>
      <c r="E36" s="330" t="s">
        <v>61</v>
      </c>
      <c r="F36" s="472">
        <v>1</v>
      </c>
      <c r="G36" s="339"/>
      <c r="H36" s="339"/>
      <c r="I36" s="339"/>
      <c r="J36" s="339"/>
      <c r="K36" s="339"/>
      <c r="L36" s="339"/>
      <c r="M36" s="498"/>
    </row>
    <row r="37" spans="1:13" ht="12.75">
      <c r="A37" s="29">
        <f t="shared" si="6"/>
        <v>34</v>
      </c>
      <c r="B37" s="329" t="s">
        <v>1365</v>
      </c>
      <c r="C37" s="330" t="s">
        <v>153</v>
      </c>
      <c r="D37" s="330" t="s">
        <v>633</v>
      </c>
      <c r="E37" s="330" t="s">
        <v>61</v>
      </c>
      <c r="F37" s="472">
        <v>1</v>
      </c>
      <c r="G37" s="339"/>
      <c r="H37" s="339"/>
      <c r="I37" s="339"/>
      <c r="J37" s="339"/>
      <c r="K37" s="339"/>
      <c r="L37" s="339"/>
      <c r="M37" s="498"/>
    </row>
    <row r="38" spans="1:13" ht="12.75">
      <c r="A38" s="29">
        <f t="shared" si="6"/>
        <v>35</v>
      </c>
      <c r="B38" s="329" t="s">
        <v>1374</v>
      </c>
      <c r="C38" s="330" t="s">
        <v>155</v>
      </c>
      <c r="D38" s="330" t="s">
        <v>290</v>
      </c>
      <c r="E38" s="330" t="s">
        <v>61</v>
      </c>
      <c r="F38" s="472">
        <v>1</v>
      </c>
      <c r="G38" s="339"/>
      <c r="H38" s="339"/>
      <c r="I38" s="339"/>
      <c r="J38" s="339"/>
      <c r="K38" s="339"/>
      <c r="L38" s="339"/>
      <c r="M38" s="498"/>
    </row>
    <row r="39" spans="1:13" ht="12.75">
      <c r="A39" s="29">
        <f t="shared" si="6"/>
        <v>36</v>
      </c>
      <c r="B39" s="329" t="s">
        <v>1499</v>
      </c>
      <c r="C39" s="330" t="s">
        <v>162</v>
      </c>
      <c r="D39" s="330" t="s">
        <v>269</v>
      </c>
      <c r="E39" s="330" t="s">
        <v>61</v>
      </c>
      <c r="F39" s="472">
        <v>0.5</v>
      </c>
      <c r="G39" s="339"/>
      <c r="H39" s="339"/>
      <c r="I39" s="339"/>
      <c r="J39" s="339"/>
      <c r="K39" s="339"/>
      <c r="L39" s="339"/>
      <c r="M39" s="498"/>
    </row>
    <row r="40" spans="1:13" ht="12.75">
      <c r="A40" s="29">
        <f t="shared" si="6"/>
        <v>37</v>
      </c>
      <c r="B40" s="329" t="s">
        <v>258</v>
      </c>
      <c r="C40" s="330" t="s">
        <v>160</v>
      </c>
      <c r="D40" s="330" t="s">
        <v>637</v>
      </c>
      <c r="E40" s="330" t="s">
        <v>61</v>
      </c>
      <c r="F40" s="472">
        <v>0.5</v>
      </c>
      <c r="G40" s="339"/>
      <c r="H40" s="339"/>
      <c r="I40" s="339"/>
      <c r="J40" s="339"/>
      <c r="K40" s="339"/>
      <c r="L40" s="339"/>
      <c r="M40" s="498"/>
    </row>
    <row r="41" spans="1:13" ht="12.75">
      <c r="A41" s="29">
        <f t="shared" si="6"/>
        <v>38</v>
      </c>
      <c r="B41" s="329" t="s">
        <v>1694</v>
      </c>
      <c r="C41" s="330" t="s">
        <v>159</v>
      </c>
      <c r="D41" s="330" t="s">
        <v>675</v>
      </c>
      <c r="E41" s="330" t="s">
        <v>61</v>
      </c>
      <c r="F41" s="472">
        <v>0.5</v>
      </c>
      <c r="G41" s="339"/>
      <c r="H41" s="339"/>
      <c r="I41" s="339"/>
      <c r="J41" s="339"/>
      <c r="K41" s="339"/>
      <c r="L41" s="339"/>
      <c r="M41" s="498"/>
    </row>
    <row r="42" spans="1:13" ht="12.75">
      <c r="A42" s="29">
        <f t="shared" si="6"/>
        <v>39</v>
      </c>
      <c r="B42" s="329" t="s">
        <v>1404</v>
      </c>
      <c r="C42" s="330" t="s">
        <v>144</v>
      </c>
      <c r="D42" s="330" t="s">
        <v>675</v>
      </c>
      <c r="E42" s="330" t="s">
        <v>61</v>
      </c>
      <c r="F42" s="472">
        <v>0.5</v>
      </c>
      <c r="G42" s="339"/>
      <c r="H42" s="339"/>
      <c r="I42" s="339"/>
      <c r="J42" s="339"/>
      <c r="K42" s="339"/>
      <c r="L42" s="339"/>
      <c r="M42" s="498"/>
    </row>
    <row r="43" spans="1:13" ht="12.75">
      <c r="A43" s="29">
        <f t="shared" si="6"/>
        <v>40</v>
      </c>
      <c r="B43" s="329" t="s">
        <v>1417</v>
      </c>
      <c r="C43" s="330" t="s">
        <v>162</v>
      </c>
      <c r="D43" s="330" t="s">
        <v>678</v>
      </c>
      <c r="E43" s="330" t="s">
        <v>61</v>
      </c>
      <c r="F43" s="472">
        <v>0.5</v>
      </c>
      <c r="G43" s="339"/>
      <c r="H43" s="339"/>
      <c r="I43" s="339"/>
      <c r="J43" s="339"/>
      <c r="K43" s="339"/>
      <c r="L43" s="339"/>
      <c r="M43" s="498"/>
    </row>
    <row r="44" spans="1:13" ht="12.75">
      <c r="A44" s="29">
        <f t="shared" si="6"/>
        <v>41</v>
      </c>
      <c r="B44" s="329" t="s">
        <v>1684</v>
      </c>
      <c r="C44" s="330" t="s">
        <v>146</v>
      </c>
      <c r="D44" s="330" t="s">
        <v>269</v>
      </c>
      <c r="E44" s="330" t="s">
        <v>61</v>
      </c>
      <c r="F44" s="472">
        <v>0.5</v>
      </c>
      <c r="G44" s="339"/>
      <c r="H44" s="339"/>
      <c r="I44" s="339"/>
      <c r="J44" s="339"/>
      <c r="K44" s="339"/>
      <c r="L44" s="339"/>
      <c r="M44" s="498"/>
    </row>
    <row r="45" spans="1:13" ht="12.75">
      <c r="A45" s="29">
        <f t="shared" si="6"/>
        <v>42</v>
      </c>
      <c r="B45" s="329" t="s">
        <v>1644</v>
      </c>
      <c r="C45" s="330" t="s">
        <v>144</v>
      </c>
      <c r="D45" s="330" t="s">
        <v>649</v>
      </c>
      <c r="E45" s="330" t="s">
        <v>61</v>
      </c>
      <c r="F45" s="472">
        <v>0.5</v>
      </c>
      <c r="G45" s="339"/>
      <c r="H45" s="339"/>
      <c r="I45" s="339"/>
      <c r="J45" s="339"/>
      <c r="K45" s="339"/>
      <c r="L45" s="339"/>
      <c r="M45" s="498"/>
    </row>
    <row r="46" spans="1:13" ht="12.75">
      <c r="A46" s="29">
        <f t="shared" si="6"/>
        <v>43</v>
      </c>
      <c r="B46" s="329" t="s">
        <v>1656</v>
      </c>
      <c r="C46" s="330" t="s">
        <v>153</v>
      </c>
      <c r="D46" s="330" t="s">
        <v>662</v>
      </c>
      <c r="E46" s="330" t="s">
        <v>61</v>
      </c>
      <c r="F46" s="472">
        <v>0.5</v>
      </c>
      <c r="G46" s="339"/>
      <c r="H46" s="339"/>
      <c r="I46" s="339"/>
      <c r="J46" s="339"/>
      <c r="K46" s="339"/>
      <c r="L46" s="339"/>
      <c r="M46" s="498"/>
    </row>
    <row r="47" spans="1:13" ht="12.75">
      <c r="A47" s="29">
        <f t="shared" si="6"/>
        <v>44</v>
      </c>
      <c r="B47" s="329" t="s">
        <v>1682</v>
      </c>
      <c r="C47" s="330" t="s">
        <v>161</v>
      </c>
      <c r="D47" s="330" t="s">
        <v>268</v>
      </c>
      <c r="E47" s="330" t="s">
        <v>61</v>
      </c>
      <c r="F47" s="472">
        <v>0.5</v>
      </c>
      <c r="G47" s="339"/>
      <c r="H47" s="339"/>
      <c r="I47" s="339"/>
      <c r="J47" s="339"/>
      <c r="K47" s="339"/>
      <c r="L47" s="339"/>
      <c r="M47" s="498"/>
    </row>
    <row r="48" spans="1:13" ht="12.75">
      <c r="A48" s="29">
        <f t="shared" si="6"/>
        <v>45</v>
      </c>
      <c r="B48" s="329" t="s">
        <v>1695</v>
      </c>
      <c r="C48" s="330" t="s">
        <v>153</v>
      </c>
      <c r="D48" s="330" t="s">
        <v>665</v>
      </c>
      <c r="E48" s="330" t="s">
        <v>61</v>
      </c>
      <c r="F48" s="472">
        <v>0.5</v>
      </c>
      <c r="G48" s="339"/>
      <c r="H48" s="339"/>
      <c r="I48" s="339"/>
      <c r="J48" s="339"/>
      <c r="K48" s="339"/>
      <c r="L48" s="339"/>
      <c r="M48" s="498"/>
    </row>
    <row r="49" spans="1:13" ht="12.75">
      <c r="A49" s="29">
        <f t="shared" si="6"/>
        <v>46</v>
      </c>
      <c r="B49" s="329" t="s">
        <v>1683</v>
      </c>
      <c r="C49" s="330" t="s">
        <v>149</v>
      </c>
      <c r="D49" s="330" t="s">
        <v>279</v>
      </c>
      <c r="E49" s="330" t="s">
        <v>61</v>
      </c>
      <c r="F49" s="472">
        <v>0.5</v>
      </c>
      <c r="G49" s="339"/>
      <c r="H49" s="339"/>
      <c r="I49" s="339"/>
      <c r="J49" s="339"/>
      <c r="K49" s="339"/>
      <c r="L49" s="339"/>
      <c r="M49" s="498"/>
    </row>
    <row r="50" spans="1:13" ht="12.75">
      <c r="A50" s="29">
        <f t="shared" si="6"/>
        <v>47</v>
      </c>
      <c r="B50" s="329" t="s">
        <v>1705</v>
      </c>
      <c r="C50" s="330" t="s">
        <v>169</v>
      </c>
      <c r="D50" s="330" t="s">
        <v>62</v>
      </c>
      <c r="E50" s="330" t="s">
        <v>61</v>
      </c>
      <c r="F50" s="472">
        <v>0.5</v>
      </c>
      <c r="G50" s="339"/>
      <c r="H50" s="339"/>
      <c r="I50" s="339"/>
      <c r="J50" s="339"/>
      <c r="K50" s="339"/>
      <c r="L50" s="339"/>
      <c r="M50" s="498"/>
    </row>
    <row r="51" spans="1:13" ht="12.75">
      <c r="A51" s="29">
        <f t="shared" si="6"/>
        <v>48</v>
      </c>
      <c r="B51" s="329" t="s">
        <v>1706</v>
      </c>
      <c r="C51" s="330" t="s">
        <v>1707</v>
      </c>
      <c r="D51" s="330" t="s">
        <v>675</v>
      </c>
      <c r="E51" s="330" t="s">
        <v>61</v>
      </c>
      <c r="F51" s="472">
        <v>0.5</v>
      </c>
      <c r="G51" s="339"/>
      <c r="H51" s="339"/>
      <c r="I51" s="339"/>
      <c r="J51" s="339"/>
      <c r="K51" s="339"/>
      <c r="L51" s="339"/>
      <c r="M51" s="498"/>
    </row>
    <row r="52" spans="1:13" ht="12.75">
      <c r="A52" s="29">
        <f t="shared" si="6"/>
        <v>49</v>
      </c>
      <c r="B52" s="329" t="s">
        <v>1432</v>
      </c>
      <c r="C52" s="330" t="s">
        <v>150</v>
      </c>
      <c r="D52" s="330" t="s">
        <v>652</v>
      </c>
      <c r="E52" s="330" t="s">
        <v>61</v>
      </c>
      <c r="F52" s="331">
        <v>0.3</v>
      </c>
      <c r="G52" s="339"/>
      <c r="H52" s="339"/>
      <c r="I52" s="339"/>
      <c r="J52" s="339"/>
      <c r="K52" s="339"/>
      <c r="L52" s="339"/>
      <c r="M52" s="498"/>
    </row>
    <row r="53" spans="1:13" ht="13.5" thickBot="1">
      <c r="A53" s="29">
        <f t="shared" si="6"/>
        <v>50</v>
      </c>
      <c r="B53" s="585" t="s">
        <v>1457</v>
      </c>
      <c r="C53" s="586" t="s">
        <v>1458</v>
      </c>
      <c r="D53" s="586" t="s">
        <v>650</v>
      </c>
      <c r="E53" s="586" t="s">
        <v>61</v>
      </c>
      <c r="F53" s="587">
        <v>0.3</v>
      </c>
      <c r="G53" s="588"/>
      <c r="H53" s="588"/>
      <c r="I53" s="588"/>
      <c r="J53" s="588"/>
      <c r="K53" s="588"/>
      <c r="L53" s="588"/>
      <c r="M53" s="589"/>
    </row>
    <row r="54" spans="1:13" s="15" customFormat="1" ht="12.75">
      <c r="A54" s="590"/>
      <c r="B54" s="591" t="s">
        <v>661</v>
      </c>
      <c r="C54" s="592" t="s">
        <v>156</v>
      </c>
      <c r="D54" s="592" t="s">
        <v>662</v>
      </c>
      <c r="E54" s="592" t="s">
        <v>1418</v>
      </c>
      <c r="F54" s="593">
        <v>0.3</v>
      </c>
      <c r="G54" s="592"/>
      <c r="H54" s="592"/>
      <c r="I54" s="594"/>
      <c r="J54" s="594"/>
      <c r="K54" s="594"/>
      <c r="L54" s="594"/>
      <c r="M54" s="595"/>
    </row>
    <row r="55" spans="1:13" s="15" customFormat="1" ht="13.5" thickBot="1">
      <c r="A55" s="596"/>
      <c r="B55" s="597" t="s">
        <v>663</v>
      </c>
      <c r="C55" s="598" t="s">
        <v>155</v>
      </c>
      <c r="D55" s="598" t="s">
        <v>625</v>
      </c>
      <c r="E55" s="598" t="s">
        <v>1418</v>
      </c>
      <c r="F55" s="599">
        <v>0.2</v>
      </c>
      <c r="G55" s="598"/>
      <c r="H55" s="598"/>
      <c r="I55" s="600"/>
      <c r="J55" s="600"/>
      <c r="K55" s="600"/>
      <c r="L55" s="600"/>
      <c r="M55" s="601"/>
    </row>
    <row r="56" spans="1:13" s="15" customFormat="1" ht="13.5" thickBot="1">
      <c r="A56" s="151"/>
      <c r="B56" s="139" t="s">
        <v>50</v>
      </c>
      <c r="C56" s="152"/>
      <c r="D56" s="152"/>
      <c r="E56" s="152"/>
      <c r="F56" s="153">
        <f>SUM(F4:F52)</f>
        <v>67.1</v>
      </c>
      <c r="G56" s="154"/>
      <c r="H56" s="154"/>
      <c r="I56" s="155">
        <f>SUM(I4:I52)</f>
        <v>20</v>
      </c>
      <c r="J56" s="155">
        <f>SUM(J4:J52)</f>
        <v>16</v>
      </c>
      <c r="K56" s="155">
        <f>SUM(K4:K52)</f>
        <v>3.8</v>
      </c>
      <c r="L56" s="155">
        <f>SUM(L4:L52)</f>
        <v>0</v>
      </c>
      <c r="M56" s="156">
        <f>SUM(M4:M52)</f>
        <v>0</v>
      </c>
    </row>
    <row r="57" spans="1:13" s="15" customFormat="1" ht="13.5" customHeight="1" thickBot="1">
      <c r="A57" s="107"/>
      <c r="B57" s="101" t="s">
        <v>990</v>
      </c>
      <c r="C57" s="108"/>
      <c r="D57" s="108"/>
      <c r="E57" s="108"/>
      <c r="F57" s="112">
        <v>9.95</v>
      </c>
      <c r="G57" s="75"/>
      <c r="H57" s="75"/>
      <c r="I57" s="86">
        <v>0</v>
      </c>
      <c r="J57" s="86"/>
      <c r="K57" s="86"/>
      <c r="L57" s="86"/>
      <c r="M57" s="109"/>
    </row>
    <row r="58" spans="1:13" s="15" customFormat="1" ht="13.5" customHeight="1" thickBot="1">
      <c r="A58" s="105"/>
      <c r="B58" s="100" t="s">
        <v>49</v>
      </c>
      <c r="C58" s="87"/>
      <c r="D58" s="87"/>
      <c r="E58" s="106"/>
      <c r="F58" s="88">
        <f>83-SUM(F56:F57)</f>
        <v>5.950000000000003</v>
      </c>
      <c r="G58" s="64"/>
      <c r="H58" s="64"/>
      <c r="I58" s="71"/>
      <c r="J58" s="71"/>
      <c r="K58" s="71"/>
      <c r="L58" s="71"/>
      <c r="M58" s="72">
        <f>SUM(M5:M57)</f>
        <v>0</v>
      </c>
    </row>
    <row r="59" spans="1:13" s="15" customFormat="1" ht="13.5" customHeight="1">
      <c r="A59"/>
      <c r="B59"/>
      <c r="C59"/>
      <c r="D59"/>
      <c r="E59"/>
      <c r="F59" s="113"/>
      <c r="G59"/>
      <c r="H59"/>
      <c r="I59"/>
      <c r="J59"/>
      <c r="K59"/>
      <c r="L59"/>
      <c r="M59"/>
    </row>
    <row r="60" spans="1:13" ht="13.5" customHeight="1">
      <c r="A60" s="69"/>
      <c r="B60" s="69"/>
      <c r="C60" s="69"/>
      <c r="D60" s="69"/>
      <c r="E60" s="69"/>
      <c r="F60" s="571"/>
      <c r="G60" s="69"/>
      <c r="H60" s="69"/>
      <c r="I60" s="69"/>
      <c r="J60" s="69"/>
      <c r="K60" s="69"/>
      <c r="L60" s="69"/>
      <c r="M60" s="69"/>
    </row>
    <row r="61" spans="1:13" ht="13.5" customHeight="1" thickBot="1">
      <c r="A61" s="8"/>
      <c r="B61" s="15" t="s">
        <v>1267</v>
      </c>
      <c r="C61" s="15"/>
      <c r="D61" s="15"/>
      <c r="E61" s="15"/>
      <c r="F61" s="572"/>
      <c r="G61" s="15"/>
      <c r="H61" s="15"/>
      <c r="I61" s="15"/>
      <c r="J61" s="15"/>
      <c r="K61" s="15"/>
      <c r="L61" s="15"/>
      <c r="M61" s="15"/>
    </row>
    <row r="62" spans="1:13" ht="13.5" customHeight="1">
      <c r="A62" s="8"/>
      <c r="B62" s="551" t="s">
        <v>1055</v>
      </c>
      <c r="C62" s="569" t="s">
        <v>162</v>
      </c>
      <c r="D62" s="569" t="s">
        <v>678</v>
      </c>
      <c r="E62" s="569" t="s">
        <v>1266</v>
      </c>
      <c r="F62" s="552">
        <v>0.7</v>
      </c>
      <c r="G62" s="552"/>
      <c r="H62" s="552"/>
      <c r="I62" s="552"/>
      <c r="J62" s="552"/>
      <c r="K62" s="552"/>
      <c r="L62" s="552"/>
      <c r="M62" s="553"/>
    </row>
    <row r="63" spans="1:13" ht="13.5" customHeight="1">
      <c r="A63" s="8"/>
      <c r="B63" s="554" t="s">
        <v>1056</v>
      </c>
      <c r="C63" s="568" t="s">
        <v>149</v>
      </c>
      <c r="D63" s="568" t="s">
        <v>269</v>
      </c>
      <c r="E63" s="568" t="s">
        <v>1266</v>
      </c>
      <c r="F63" s="550">
        <v>0.6</v>
      </c>
      <c r="G63" s="550"/>
      <c r="H63" s="550"/>
      <c r="I63" s="550"/>
      <c r="J63" s="550"/>
      <c r="K63" s="550"/>
      <c r="L63" s="550"/>
      <c r="M63" s="555"/>
    </row>
    <row r="64" spans="1:13" ht="13.5" customHeight="1">
      <c r="A64" s="8"/>
      <c r="B64" s="554" t="s">
        <v>1057</v>
      </c>
      <c r="C64" s="568" t="s">
        <v>151</v>
      </c>
      <c r="D64" s="568" t="s">
        <v>649</v>
      </c>
      <c r="E64" s="568" t="s">
        <v>1266</v>
      </c>
      <c r="F64" s="550">
        <v>0.5</v>
      </c>
      <c r="G64" s="550"/>
      <c r="H64" s="550"/>
      <c r="I64" s="550"/>
      <c r="J64" s="550"/>
      <c r="K64" s="550"/>
      <c r="L64" s="550"/>
      <c r="M64" s="555"/>
    </row>
    <row r="65" spans="1:13" ht="13.5" customHeight="1">
      <c r="A65" s="8"/>
      <c r="B65" s="554" t="s">
        <v>1058</v>
      </c>
      <c r="C65" s="568" t="s">
        <v>156</v>
      </c>
      <c r="D65" s="568" t="s">
        <v>269</v>
      </c>
      <c r="E65" s="568" t="s">
        <v>1266</v>
      </c>
      <c r="F65" s="550">
        <v>0.5</v>
      </c>
      <c r="G65" s="550"/>
      <c r="H65" s="550"/>
      <c r="I65" s="550"/>
      <c r="J65" s="550"/>
      <c r="K65" s="550"/>
      <c r="L65" s="550"/>
      <c r="M65" s="555"/>
    </row>
    <row r="66" spans="1:13" ht="13.5" customHeight="1">
      <c r="A66" s="8"/>
      <c r="B66" s="554" t="s">
        <v>574</v>
      </c>
      <c r="C66" s="568" t="s">
        <v>146</v>
      </c>
      <c r="D66" s="568" t="s">
        <v>323</v>
      </c>
      <c r="E66" s="568" t="s">
        <v>1266</v>
      </c>
      <c r="F66" s="550">
        <v>0.4</v>
      </c>
      <c r="G66" s="550"/>
      <c r="H66" s="550"/>
      <c r="I66" s="550"/>
      <c r="J66" s="550"/>
      <c r="K66" s="550"/>
      <c r="L66" s="550"/>
      <c r="M66" s="555"/>
    </row>
    <row r="67" spans="1:13" ht="13.5" customHeight="1">
      <c r="A67" s="8"/>
      <c r="B67" s="554" t="s">
        <v>1059</v>
      </c>
      <c r="C67" s="568" t="s">
        <v>155</v>
      </c>
      <c r="D67" s="568" t="s">
        <v>653</v>
      </c>
      <c r="E67" s="568" t="s">
        <v>1266</v>
      </c>
      <c r="F67" s="550">
        <v>0.3</v>
      </c>
      <c r="G67" s="550"/>
      <c r="H67" s="550"/>
      <c r="I67" s="550"/>
      <c r="J67" s="550"/>
      <c r="K67" s="550"/>
      <c r="L67" s="550"/>
      <c r="M67" s="555"/>
    </row>
    <row r="68" spans="1:13" ht="13.5" customHeight="1">
      <c r="A68" s="8"/>
      <c r="B68" s="554" t="s">
        <v>1060</v>
      </c>
      <c r="C68" s="568" t="s">
        <v>165</v>
      </c>
      <c r="D68" s="568" t="s">
        <v>677</v>
      </c>
      <c r="E68" s="568" t="s">
        <v>1266</v>
      </c>
      <c r="F68" s="550">
        <v>0.2</v>
      </c>
      <c r="G68" s="550"/>
      <c r="H68" s="550"/>
      <c r="I68" s="550"/>
      <c r="J68" s="550"/>
      <c r="K68" s="550"/>
      <c r="L68" s="550"/>
      <c r="M68" s="555"/>
    </row>
    <row r="69" spans="1:13" ht="13.5" customHeight="1">
      <c r="A69" s="8"/>
      <c r="B69" s="554" t="s">
        <v>1061</v>
      </c>
      <c r="C69" s="568" t="s">
        <v>162</v>
      </c>
      <c r="D69" s="568" t="s">
        <v>292</v>
      </c>
      <c r="E69" s="568" t="s">
        <v>1266</v>
      </c>
      <c r="F69" s="550">
        <v>0.1</v>
      </c>
      <c r="G69" s="550"/>
      <c r="H69" s="550"/>
      <c r="I69" s="550"/>
      <c r="J69" s="550"/>
      <c r="K69" s="550"/>
      <c r="L69" s="550"/>
      <c r="M69" s="555"/>
    </row>
    <row r="70" spans="1:13" ht="13.5" customHeight="1">
      <c r="A70" s="8"/>
      <c r="B70" s="554" t="s">
        <v>1062</v>
      </c>
      <c r="C70" s="568" t="s">
        <v>169</v>
      </c>
      <c r="D70" s="568" t="s">
        <v>682</v>
      </c>
      <c r="E70" s="568" t="s">
        <v>1266</v>
      </c>
      <c r="F70" s="550">
        <v>0.1</v>
      </c>
      <c r="G70" s="550"/>
      <c r="H70" s="550"/>
      <c r="I70" s="550"/>
      <c r="J70" s="550"/>
      <c r="K70" s="550"/>
      <c r="L70" s="550"/>
      <c r="M70" s="555"/>
    </row>
    <row r="71" spans="1:13" ht="13.5" customHeight="1">
      <c r="A71" s="8"/>
      <c r="B71" s="554" t="s">
        <v>1063</v>
      </c>
      <c r="C71" s="568" t="s">
        <v>162</v>
      </c>
      <c r="D71" s="568" t="s">
        <v>650</v>
      </c>
      <c r="E71" s="568" t="s">
        <v>1266</v>
      </c>
      <c r="F71" s="550">
        <v>0.1</v>
      </c>
      <c r="G71" s="550"/>
      <c r="H71" s="550"/>
      <c r="I71" s="550"/>
      <c r="J71" s="550"/>
      <c r="K71" s="550"/>
      <c r="L71" s="550"/>
      <c r="M71" s="555"/>
    </row>
    <row r="72" spans="1:13" ht="13.5" customHeight="1">
      <c r="A72" s="8"/>
      <c r="B72" s="554" t="s">
        <v>1064</v>
      </c>
      <c r="C72" s="568" t="s">
        <v>153</v>
      </c>
      <c r="D72" s="568" t="s">
        <v>650</v>
      </c>
      <c r="E72" s="568" t="s">
        <v>1266</v>
      </c>
      <c r="F72" s="550">
        <v>0.1</v>
      </c>
      <c r="G72" s="550"/>
      <c r="H72" s="550"/>
      <c r="I72" s="550"/>
      <c r="J72" s="550"/>
      <c r="K72" s="550"/>
      <c r="L72" s="550"/>
      <c r="M72" s="555"/>
    </row>
    <row r="73" spans="1:13" ht="13.5" customHeight="1" thickBot="1">
      <c r="A73" s="8"/>
      <c r="B73" s="556" t="s">
        <v>1065</v>
      </c>
      <c r="C73" s="570" t="s">
        <v>162</v>
      </c>
      <c r="D73" s="570" t="s">
        <v>290</v>
      </c>
      <c r="E73" s="570" t="s">
        <v>1266</v>
      </c>
      <c r="F73" s="557">
        <v>0.1</v>
      </c>
      <c r="G73" s="557"/>
      <c r="H73" s="557"/>
      <c r="I73" s="557"/>
      <c r="J73" s="557"/>
      <c r="K73" s="557"/>
      <c r="L73" s="557"/>
      <c r="M73" s="55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  <row r="128" ht="12.75">
      <c r="A128" s="8"/>
    </row>
    <row r="129" ht="12.75">
      <c r="A129" s="8"/>
    </row>
    <row r="130" ht="12.75">
      <c r="A130" s="8"/>
    </row>
    <row r="131" ht="12.75">
      <c r="A131" s="8"/>
    </row>
    <row r="132" ht="12.75">
      <c r="A132" s="8"/>
    </row>
    <row r="133" ht="12.75">
      <c r="A133" s="8"/>
    </row>
    <row r="134" ht="12.75">
      <c r="A134" s="8"/>
    </row>
    <row r="135" ht="12.75">
      <c r="A135" s="8"/>
    </row>
    <row r="136" ht="12.75">
      <c r="A136" s="8"/>
    </row>
    <row r="137" ht="12.75">
      <c r="A137" s="8"/>
    </row>
    <row r="138" ht="12.75">
      <c r="A138" s="8"/>
    </row>
    <row r="139" ht="12.75">
      <c r="A139" s="8"/>
    </row>
    <row r="140" ht="12.75">
      <c r="A140" s="8"/>
    </row>
    <row r="141" ht="12.75">
      <c r="A141" s="8"/>
    </row>
    <row r="142" ht="12.75">
      <c r="A142" s="8"/>
    </row>
    <row r="143" ht="12.75">
      <c r="A143" s="8"/>
    </row>
    <row r="144" ht="12.75">
      <c r="A144" s="8"/>
    </row>
    <row r="145" ht="12.75">
      <c r="A145" s="8"/>
    </row>
    <row r="146" ht="12.75">
      <c r="A146" s="8"/>
    </row>
    <row r="147" ht="12.75">
      <c r="A147" s="8"/>
    </row>
    <row r="148" ht="12.75">
      <c r="A148" s="8"/>
    </row>
    <row r="149" ht="12.75">
      <c r="A149" s="8"/>
    </row>
    <row r="150" ht="12.75">
      <c r="A150" s="8"/>
    </row>
    <row r="151" ht="12.75">
      <c r="A151" s="8"/>
    </row>
    <row r="152" ht="12.75">
      <c r="A152" s="8"/>
    </row>
    <row r="153" ht="12.75">
      <c r="A153" s="8"/>
    </row>
    <row r="154" ht="12.75">
      <c r="A154" s="8"/>
    </row>
    <row r="155" ht="12.75">
      <c r="A155" s="8"/>
    </row>
    <row r="156" ht="12.75">
      <c r="A156" s="8"/>
    </row>
    <row r="157" ht="12.75">
      <c r="A157" s="8"/>
    </row>
    <row r="158" ht="12.75">
      <c r="A158" s="8"/>
    </row>
    <row r="159" ht="12.75">
      <c r="A159" s="8"/>
    </row>
    <row r="160" ht="12.75">
      <c r="A160" s="8"/>
    </row>
    <row r="161" ht="12.75">
      <c r="A161" s="8"/>
    </row>
    <row r="162" ht="12.75">
      <c r="A162" s="8"/>
    </row>
    <row r="163" ht="12.75">
      <c r="A163" s="8"/>
    </row>
    <row r="164" ht="12.75">
      <c r="A164" s="8"/>
    </row>
    <row r="165" ht="12.75">
      <c r="A165" s="8"/>
    </row>
    <row r="166" ht="12.75">
      <c r="A166" s="8"/>
    </row>
    <row r="167" ht="12.75">
      <c r="A167" s="8"/>
    </row>
    <row r="168" ht="12.75">
      <c r="A168" s="8"/>
    </row>
    <row r="169" ht="12.75">
      <c r="A169" s="8"/>
    </row>
    <row r="170" ht="12.75">
      <c r="A170" s="8"/>
    </row>
    <row r="171" ht="12.75">
      <c r="A171" s="8"/>
    </row>
    <row r="172" ht="12.75">
      <c r="A172" s="8"/>
    </row>
    <row r="173" ht="12.75">
      <c r="A173" s="8"/>
    </row>
    <row r="174" ht="12.75">
      <c r="A174" s="8"/>
    </row>
    <row r="175" ht="12.75">
      <c r="A175" s="8"/>
    </row>
    <row r="176" ht="12.75">
      <c r="A176" s="8"/>
    </row>
    <row r="177" ht="12.75">
      <c r="A177" s="8"/>
    </row>
    <row r="178" ht="12.75">
      <c r="A178" s="8"/>
    </row>
    <row r="179" ht="12.75">
      <c r="A179" s="8"/>
    </row>
    <row r="180" ht="12.75">
      <c r="A180" s="8"/>
    </row>
    <row r="181" ht="12.75">
      <c r="A181" s="8"/>
    </row>
    <row r="182" ht="12.75">
      <c r="A182" s="8"/>
    </row>
    <row r="183" ht="12.75">
      <c r="A183" s="8"/>
    </row>
    <row r="184" ht="12.75">
      <c r="A184" s="8"/>
    </row>
    <row r="185" ht="12.75">
      <c r="A185" s="8"/>
    </row>
    <row r="186" ht="12.75">
      <c r="A186" s="8"/>
    </row>
    <row r="187" ht="12.75">
      <c r="A187" s="8"/>
    </row>
    <row r="188" ht="12.75">
      <c r="A188" s="8"/>
    </row>
    <row r="189" ht="12.75">
      <c r="A189" s="8"/>
    </row>
    <row r="190" ht="12.75">
      <c r="A190" s="8"/>
    </row>
    <row r="191" ht="12.75">
      <c r="A191" s="8"/>
    </row>
    <row r="192" ht="12.75">
      <c r="A192" s="8"/>
    </row>
    <row r="193" ht="12.75">
      <c r="A193" s="8"/>
    </row>
    <row r="194" ht="12.75">
      <c r="A194" s="8"/>
    </row>
    <row r="195" ht="12.75">
      <c r="A195" s="8"/>
    </row>
    <row r="196" ht="12.75">
      <c r="A196" s="8"/>
    </row>
    <row r="197" ht="12.75">
      <c r="A197" s="8"/>
    </row>
    <row r="198" ht="12.75">
      <c r="A198" s="8"/>
    </row>
    <row r="199" ht="12.75">
      <c r="A199" s="8"/>
    </row>
    <row r="200" ht="12.75">
      <c r="A200" s="8"/>
    </row>
    <row r="201" ht="12.75">
      <c r="A201" s="8"/>
    </row>
    <row r="202" ht="12.75">
      <c r="A202" s="8"/>
    </row>
    <row r="203" ht="12.75">
      <c r="A203" s="8"/>
    </row>
    <row r="204" ht="12.75">
      <c r="A204" s="8"/>
    </row>
    <row r="205" ht="12.75">
      <c r="A205" s="8"/>
    </row>
    <row r="206" ht="12.75">
      <c r="A206" s="8"/>
    </row>
    <row r="207" ht="12.75">
      <c r="A207" s="8"/>
    </row>
    <row r="208" ht="12.75">
      <c r="A208" s="8"/>
    </row>
    <row r="209" ht="12.75">
      <c r="A209" s="8"/>
    </row>
    <row r="210" ht="12.75">
      <c r="A210" s="8"/>
    </row>
    <row r="211" ht="12.75">
      <c r="A211" s="8"/>
    </row>
    <row r="212" ht="12.75">
      <c r="A212" s="8"/>
    </row>
    <row r="213" ht="12.75">
      <c r="A213" s="8"/>
    </row>
    <row r="214" ht="12.75">
      <c r="A214" s="8"/>
    </row>
    <row r="215" ht="12.75">
      <c r="A215" s="8"/>
    </row>
    <row r="216" ht="12.75">
      <c r="A216" s="8"/>
    </row>
    <row r="217" ht="12.75">
      <c r="A217" s="8"/>
    </row>
    <row r="218" ht="12.75">
      <c r="A218" s="8"/>
    </row>
    <row r="219" ht="12.75">
      <c r="A219" s="8"/>
    </row>
    <row r="220" ht="12.75">
      <c r="A220" s="8"/>
    </row>
    <row r="221" ht="12.75">
      <c r="A221" s="8"/>
    </row>
    <row r="222" ht="12.75">
      <c r="A222" s="8"/>
    </row>
    <row r="223" ht="12.75">
      <c r="A223" s="8"/>
    </row>
    <row r="224" ht="12.75">
      <c r="A224" s="8"/>
    </row>
    <row r="225" ht="12.75">
      <c r="A225" s="8"/>
    </row>
    <row r="226" ht="12.75">
      <c r="A226" s="8"/>
    </row>
    <row r="227" ht="12.75">
      <c r="A227" s="8"/>
    </row>
    <row r="228" ht="12.75">
      <c r="A228" s="8"/>
    </row>
    <row r="229" ht="12.75">
      <c r="A229" s="8"/>
    </row>
    <row r="230" ht="12.75">
      <c r="A230" s="8"/>
    </row>
    <row r="231" ht="12.75">
      <c r="A231" s="8"/>
    </row>
    <row r="232" ht="12.75">
      <c r="A232" s="8"/>
    </row>
    <row r="233" ht="12.75">
      <c r="A233" s="8"/>
    </row>
    <row r="234" ht="12.75">
      <c r="A234" s="8"/>
    </row>
    <row r="235" ht="12.75">
      <c r="A235" s="8"/>
    </row>
    <row r="236" ht="12.75">
      <c r="A236" s="8"/>
    </row>
    <row r="237" ht="12.75">
      <c r="A237" s="8"/>
    </row>
    <row r="238" ht="12.75">
      <c r="A238" s="8"/>
    </row>
    <row r="239" ht="12.75">
      <c r="A239" s="8"/>
    </row>
    <row r="240" ht="12.75">
      <c r="A240" s="8"/>
    </row>
    <row r="241" ht="12.75">
      <c r="A241" s="8"/>
    </row>
    <row r="242" ht="12.75">
      <c r="A242" s="8"/>
    </row>
    <row r="243" ht="12.75">
      <c r="A243" s="8"/>
    </row>
    <row r="244" ht="12.75">
      <c r="A244" s="8"/>
    </row>
    <row r="245" ht="12.75">
      <c r="A245" s="8"/>
    </row>
    <row r="246" ht="12.75">
      <c r="A246" s="8"/>
    </row>
    <row r="247" ht="12.75">
      <c r="A247" s="8"/>
    </row>
    <row r="248" ht="12.75">
      <c r="A248" s="8"/>
    </row>
    <row r="249" ht="12.75">
      <c r="A249" s="8"/>
    </row>
    <row r="250" ht="12.75">
      <c r="A250" s="8"/>
    </row>
    <row r="251" ht="12.75">
      <c r="A251" s="8"/>
    </row>
    <row r="252" ht="12.75">
      <c r="A252" s="8"/>
    </row>
    <row r="253" ht="12.75">
      <c r="A253" s="8"/>
    </row>
    <row r="254" ht="12.75">
      <c r="A254" s="8"/>
    </row>
    <row r="255" ht="12.75">
      <c r="A255" s="8"/>
    </row>
    <row r="256" ht="12.75">
      <c r="A256" s="8"/>
    </row>
    <row r="257" ht="12.75">
      <c r="A257" s="8"/>
    </row>
    <row r="258" ht="12.75">
      <c r="A258" s="8"/>
    </row>
    <row r="259" ht="12.75">
      <c r="A259" s="8"/>
    </row>
    <row r="260" ht="12.75">
      <c r="A260" s="8"/>
    </row>
    <row r="261" ht="12.75">
      <c r="A261" s="8"/>
    </row>
    <row r="262" ht="12.75">
      <c r="A262" s="8"/>
    </row>
    <row r="263" ht="12.75">
      <c r="A263" s="8"/>
    </row>
    <row r="264" ht="12.75">
      <c r="A264" s="8"/>
    </row>
    <row r="265" ht="12.75">
      <c r="A265" s="8"/>
    </row>
    <row r="266" ht="12.75">
      <c r="A266" s="8"/>
    </row>
    <row r="267" ht="12.75">
      <c r="A267" s="8"/>
    </row>
    <row r="268" ht="12.75">
      <c r="A268" s="8"/>
    </row>
    <row r="269" ht="12.75">
      <c r="A269" s="8"/>
    </row>
    <row r="270" ht="12.75">
      <c r="A270" s="8"/>
    </row>
    <row r="271" ht="12.75">
      <c r="A271" s="8"/>
    </row>
    <row r="272" ht="12.75">
      <c r="A272" s="8"/>
    </row>
    <row r="273" ht="12.75">
      <c r="A273" s="8"/>
    </row>
    <row r="274" ht="12.75">
      <c r="A274" s="8"/>
    </row>
    <row r="275" ht="12.75">
      <c r="A275" s="8"/>
    </row>
    <row r="276" ht="12.75">
      <c r="A276" s="8"/>
    </row>
    <row r="277" ht="12.75">
      <c r="A277" s="8"/>
    </row>
    <row r="278" ht="12.75">
      <c r="A278" s="8"/>
    </row>
    <row r="279" ht="12.75">
      <c r="A279" s="8"/>
    </row>
    <row r="280" ht="12.75">
      <c r="A280" s="8"/>
    </row>
    <row r="281" ht="12.75">
      <c r="A281" s="8"/>
    </row>
    <row r="282" ht="12.75">
      <c r="A282" s="8"/>
    </row>
    <row r="283" ht="12.75">
      <c r="A283" s="8"/>
    </row>
    <row r="284" ht="12.75">
      <c r="A284" s="8"/>
    </row>
    <row r="285" ht="12.75">
      <c r="A285" s="8"/>
    </row>
    <row r="286" ht="12.75">
      <c r="A286" s="8"/>
    </row>
    <row r="287" ht="12.75">
      <c r="A287" s="8"/>
    </row>
    <row r="288" ht="12.75">
      <c r="A288" s="8"/>
    </row>
    <row r="289" ht="12.75">
      <c r="A289" s="8"/>
    </row>
    <row r="290" ht="12.75">
      <c r="A290" s="8"/>
    </row>
    <row r="291" ht="12.75">
      <c r="A291" s="8"/>
    </row>
    <row r="292" ht="12.75">
      <c r="A292" s="8"/>
    </row>
    <row r="293" ht="12.75">
      <c r="A293" s="8"/>
    </row>
    <row r="294" ht="12.75">
      <c r="A294" s="8"/>
    </row>
    <row r="295" ht="12.75">
      <c r="A295" s="8"/>
    </row>
    <row r="296" ht="12.75">
      <c r="A296" s="8"/>
    </row>
    <row r="297" ht="12.75">
      <c r="A297" s="8"/>
    </row>
    <row r="298" ht="12.75">
      <c r="A298" s="8"/>
    </row>
    <row r="299" ht="12.75">
      <c r="A299" s="8"/>
    </row>
    <row r="300" ht="12.75">
      <c r="A300" s="8"/>
    </row>
    <row r="301" ht="12.75">
      <c r="A301" s="8"/>
    </row>
    <row r="302" ht="12.75">
      <c r="A302" s="8"/>
    </row>
    <row r="303" ht="12.75">
      <c r="A303" s="8"/>
    </row>
    <row r="304" ht="12.75">
      <c r="A304" s="8"/>
    </row>
    <row r="305" ht="12.75">
      <c r="A305" s="8"/>
    </row>
    <row r="306" ht="12.75">
      <c r="A306" s="8"/>
    </row>
    <row r="307" ht="12.75">
      <c r="A307" s="8"/>
    </row>
    <row r="308" ht="12.75">
      <c r="A308" s="8"/>
    </row>
    <row r="309" ht="12.75">
      <c r="A309" s="8"/>
    </row>
    <row r="310" ht="12.75">
      <c r="A310" s="8"/>
    </row>
    <row r="311" ht="12.75">
      <c r="A311" s="8"/>
    </row>
    <row r="312" ht="12.75">
      <c r="A312" s="8"/>
    </row>
    <row r="313" ht="12.75">
      <c r="A313" s="8"/>
    </row>
    <row r="314" ht="12.75">
      <c r="A314" s="8"/>
    </row>
    <row r="315" ht="12.75">
      <c r="A315" s="8"/>
    </row>
    <row r="316" ht="12.75">
      <c r="A316" s="8"/>
    </row>
    <row r="317" ht="12.75">
      <c r="A317" s="8"/>
    </row>
    <row r="318" ht="12.75">
      <c r="A318" s="8"/>
    </row>
    <row r="319" ht="12.75">
      <c r="A319" s="8"/>
    </row>
    <row r="320" ht="12.75">
      <c r="A320" s="8"/>
    </row>
    <row r="321" ht="12.75">
      <c r="A321" s="8"/>
    </row>
    <row r="322" ht="12.75">
      <c r="A322" s="8"/>
    </row>
    <row r="323" ht="12.75">
      <c r="A323" s="8"/>
    </row>
    <row r="324" ht="12.75">
      <c r="A324" s="8"/>
    </row>
    <row r="325" ht="12.75">
      <c r="A325" s="8"/>
    </row>
    <row r="326" ht="12.75">
      <c r="A326" s="8"/>
    </row>
    <row r="327" ht="12.75">
      <c r="A327" s="8"/>
    </row>
    <row r="328" ht="12.75">
      <c r="A328" s="8"/>
    </row>
    <row r="329" ht="12.75">
      <c r="A329" s="8"/>
    </row>
    <row r="330" ht="12.75">
      <c r="A330" s="8"/>
    </row>
    <row r="331" ht="12.75">
      <c r="A331" s="8"/>
    </row>
    <row r="332" ht="12.75">
      <c r="A332" s="8"/>
    </row>
    <row r="333" ht="12.75">
      <c r="A333" s="8"/>
    </row>
    <row r="334" ht="12.75">
      <c r="A334" s="8"/>
    </row>
    <row r="335" ht="12.75">
      <c r="A335" s="8"/>
    </row>
    <row r="336" ht="12.75">
      <c r="A336" s="8"/>
    </row>
    <row r="337" ht="12.75">
      <c r="A337" s="8"/>
    </row>
    <row r="338" ht="12.75">
      <c r="A338" s="8"/>
    </row>
    <row r="339" ht="12.75">
      <c r="A339" s="8"/>
    </row>
    <row r="340" ht="12.75">
      <c r="A340" s="8"/>
    </row>
    <row r="341" ht="12.75">
      <c r="A341" s="8"/>
    </row>
    <row r="342" ht="12.75">
      <c r="A342" s="8"/>
    </row>
    <row r="343" ht="12.75">
      <c r="A343" s="8"/>
    </row>
    <row r="344" ht="12.75">
      <c r="A344" s="8"/>
    </row>
    <row r="345" ht="12.75">
      <c r="A345" s="8"/>
    </row>
    <row r="346" ht="12.75">
      <c r="A346" s="8"/>
    </row>
    <row r="347" ht="12.75">
      <c r="A347" s="8"/>
    </row>
    <row r="348" ht="12.75">
      <c r="A348" s="8"/>
    </row>
    <row r="349" ht="12.75">
      <c r="A349" s="8"/>
    </row>
    <row r="350" ht="12.75">
      <c r="A350" s="8"/>
    </row>
    <row r="351" ht="12.75">
      <c r="A351" s="8"/>
    </row>
    <row r="352" ht="12.75">
      <c r="A352" s="8"/>
    </row>
    <row r="353" ht="12.75">
      <c r="A353" s="8"/>
    </row>
    <row r="354" ht="12.75">
      <c r="A354" s="8"/>
    </row>
    <row r="355" ht="12.75">
      <c r="A355" s="8"/>
    </row>
    <row r="356" ht="12.75">
      <c r="A356" s="8"/>
    </row>
    <row r="357" ht="12.75">
      <c r="A357" s="8"/>
    </row>
    <row r="358" ht="12.75">
      <c r="A358" s="8"/>
    </row>
    <row r="359" ht="12.75">
      <c r="A359" s="8"/>
    </row>
    <row r="360" ht="12.75">
      <c r="A360" s="8"/>
    </row>
    <row r="361" ht="12.75">
      <c r="A361" s="8"/>
    </row>
    <row r="362" ht="12.75">
      <c r="A362" s="8"/>
    </row>
    <row r="363" ht="12.75">
      <c r="A363" s="8"/>
    </row>
    <row r="364" ht="12.75">
      <c r="A364" s="8"/>
    </row>
    <row r="365" ht="12.75">
      <c r="A365" s="8"/>
    </row>
    <row r="366" ht="12.75">
      <c r="A366" s="8"/>
    </row>
    <row r="367" ht="12.75">
      <c r="A367" s="8"/>
    </row>
    <row r="368" ht="12.75">
      <c r="A368" s="8"/>
    </row>
    <row r="369" ht="12.75">
      <c r="A369" s="8"/>
    </row>
    <row r="370" ht="12.75">
      <c r="A370" s="8"/>
    </row>
    <row r="371" ht="12.75">
      <c r="A371" s="8"/>
    </row>
    <row r="372" ht="12.75">
      <c r="A372" s="8"/>
    </row>
    <row r="373" ht="12.75">
      <c r="A373" s="8"/>
    </row>
    <row r="374" ht="12.75">
      <c r="A374" s="8"/>
    </row>
    <row r="375" ht="12.75">
      <c r="A375" s="8"/>
    </row>
    <row r="376" ht="12.75">
      <c r="A376" s="8"/>
    </row>
    <row r="377" ht="12.75">
      <c r="A377" s="8"/>
    </row>
    <row r="378" ht="12.75">
      <c r="A378" s="8"/>
    </row>
    <row r="379" ht="12.75">
      <c r="A379" s="8"/>
    </row>
    <row r="380" ht="12.75">
      <c r="A380" s="8"/>
    </row>
    <row r="381" ht="12.75">
      <c r="A381" s="8"/>
    </row>
    <row r="382" ht="12.75">
      <c r="A382" s="8"/>
    </row>
    <row r="383" ht="12.75">
      <c r="A383" s="8"/>
    </row>
    <row r="384" ht="12.75">
      <c r="A384" s="8"/>
    </row>
    <row r="385" ht="12.75">
      <c r="A385" s="8"/>
    </row>
    <row r="386" ht="12.75">
      <c r="A386" s="8"/>
    </row>
    <row r="387" ht="12.75">
      <c r="A387" s="8"/>
    </row>
    <row r="388" ht="12.75">
      <c r="A388" s="8"/>
    </row>
    <row r="389" ht="12.75">
      <c r="A389" s="8"/>
    </row>
    <row r="390" ht="12.75">
      <c r="A390" s="8"/>
    </row>
    <row r="391" ht="12.75">
      <c r="A391" s="8"/>
    </row>
    <row r="392" ht="12.75">
      <c r="A392" s="8"/>
    </row>
    <row r="393" ht="12.75">
      <c r="A393" s="8"/>
    </row>
    <row r="394" ht="12.75">
      <c r="A394" s="8"/>
    </row>
    <row r="395" ht="12.75">
      <c r="A395" s="8"/>
    </row>
    <row r="396" ht="12.75">
      <c r="A396" s="8"/>
    </row>
    <row r="397" ht="12.75">
      <c r="A397" s="8"/>
    </row>
    <row r="398" ht="12.75">
      <c r="A398" s="8"/>
    </row>
    <row r="399" ht="12.75">
      <c r="A399" s="8"/>
    </row>
    <row r="400" ht="12.75">
      <c r="A400" s="8"/>
    </row>
    <row r="401" ht="12.75">
      <c r="A401" s="8"/>
    </row>
    <row r="402" ht="12.75">
      <c r="A402" s="8"/>
    </row>
    <row r="403" ht="12.75">
      <c r="A403" s="8"/>
    </row>
    <row r="404" ht="12.75">
      <c r="A404" s="8"/>
    </row>
    <row r="405" ht="12.75">
      <c r="A405" s="8"/>
    </row>
    <row r="406" ht="12.75">
      <c r="A406" s="8"/>
    </row>
    <row r="407" ht="12.75">
      <c r="A407" s="8"/>
    </row>
    <row r="408" ht="12.75">
      <c r="A408" s="8"/>
    </row>
    <row r="409" ht="12.75">
      <c r="A409" s="8"/>
    </row>
    <row r="410" ht="12.75">
      <c r="A410" s="8"/>
    </row>
    <row r="411" ht="12.75">
      <c r="A411" s="8"/>
    </row>
    <row r="412" ht="12.75">
      <c r="A412" s="8"/>
    </row>
    <row r="413" ht="12.75">
      <c r="A413" s="8"/>
    </row>
    <row r="414" ht="12.75">
      <c r="A414" s="8"/>
    </row>
    <row r="415" ht="12.75">
      <c r="A415" s="8"/>
    </row>
    <row r="416" ht="12.75">
      <c r="A416" s="8"/>
    </row>
    <row r="417" ht="12.75">
      <c r="A417" s="8"/>
    </row>
    <row r="418" ht="12.75">
      <c r="A418" s="8"/>
    </row>
    <row r="419" ht="12.75">
      <c r="A419" s="8"/>
    </row>
    <row r="420" ht="12.75">
      <c r="A420" s="8"/>
    </row>
    <row r="421" ht="12.75">
      <c r="A421" s="8"/>
    </row>
    <row r="422" ht="12.75">
      <c r="A422" s="8"/>
    </row>
    <row r="423" ht="12.75">
      <c r="A423" s="8"/>
    </row>
    <row r="424" ht="12.75">
      <c r="A424" s="8"/>
    </row>
    <row r="425" ht="12.75">
      <c r="A425" s="8"/>
    </row>
    <row r="426" ht="12.75">
      <c r="A426" s="8"/>
    </row>
    <row r="427" ht="12.75">
      <c r="A427" s="8"/>
    </row>
    <row r="428" ht="12.75">
      <c r="A428" s="8"/>
    </row>
    <row r="429" ht="12.75">
      <c r="A429" s="8"/>
    </row>
    <row r="430" ht="12.75">
      <c r="A430" s="8"/>
    </row>
    <row r="431" ht="12.75">
      <c r="A431" s="8"/>
    </row>
    <row r="432" ht="12.75">
      <c r="A432" s="8"/>
    </row>
    <row r="433" ht="12.75">
      <c r="A433" s="8"/>
    </row>
    <row r="434" ht="12.75">
      <c r="A434" s="8"/>
    </row>
    <row r="435" ht="12.75">
      <c r="A435" s="8"/>
    </row>
    <row r="436" ht="12.75">
      <c r="A436" s="8"/>
    </row>
    <row r="437" ht="12.75">
      <c r="A437" s="8"/>
    </row>
    <row r="438" ht="12.75">
      <c r="A438" s="8"/>
    </row>
    <row r="439" ht="12.75">
      <c r="A439" s="8"/>
    </row>
    <row r="440" ht="12.75">
      <c r="A440" s="8"/>
    </row>
    <row r="441" ht="12.75">
      <c r="A441" s="8"/>
    </row>
    <row r="442" ht="12.75">
      <c r="A442" s="8"/>
    </row>
    <row r="443" ht="12.75">
      <c r="A443" s="8"/>
    </row>
    <row r="444" ht="12.75">
      <c r="A444" s="8"/>
    </row>
    <row r="445" ht="12.75">
      <c r="A445" s="8"/>
    </row>
    <row r="446" ht="12.75">
      <c r="A446" s="8"/>
    </row>
    <row r="447" ht="12.75">
      <c r="A447" s="8"/>
    </row>
    <row r="448" ht="12.75">
      <c r="A448" s="8"/>
    </row>
    <row r="449" ht="12.75">
      <c r="A449" s="8"/>
    </row>
    <row r="450" ht="12.75">
      <c r="A450" s="8"/>
    </row>
    <row r="451" ht="12.75">
      <c r="A451" s="8"/>
    </row>
    <row r="452" ht="12.75">
      <c r="A452" s="8"/>
    </row>
    <row r="453" ht="12.75">
      <c r="A453" s="8"/>
    </row>
    <row r="454" ht="12.75">
      <c r="A454" s="8"/>
    </row>
    <row r="455" ht="12.75">
      <c r="A455" s="8"/>
    </row>
    <row r="456" ht="12.75">
      <c r="A456" s="8"/>
    </row>
    <row r="457" ht="12.75">
      <c r="A457" s="8"/>
    </row>
    <row r="458" ht="12.75">
      <c r="A458" s="8"/>
    </row>
    <row r="459" ht="12.75">
      <c r="A459" s="8"/>
    </row>
    <row r="460" ht="12.75">
      <c r="A460" s="8"/>
    </row>
    <row r="461" ht="12.75">
      <c r="A461" s="8"/>
    </row>
    <row r="462" ht="12.75">
      <c r="A462" s="8"/>
    </row>
    <row r="463" ht="12.75">
      <c r="A463" s="8"/>
    </row>
    <row r="464" ht="12.75">
      <c r="A464" s="8"/>
    </row>
    <row r="465" ht="12.75">
      <c r="A465" s="8"/>
    </row>
    <row r="466" ht="12.75">
      <c r="A466" s="8"/>
    </row>
    <row r="467" ht="12.75">
      <c r="A467" s="8"/>
    </row>
    <row r="468" ht="12.75">
      <c r="A468" s="8"/>
    </row>
    <row r="469" ht="12.75">
      <c r="A469" s="8"/>
    </row>
    <row r="470" ht="12.75">
      <c r="A470" s="8"/>
    </row>
    <row r="471" ht="12.75">
      <c r="A471" s="8"/>
    </row>
    <row r="472" ht="12.75">
      <c r="A472" s="8"/>
    </row>
    <row r="473" ht="12.75">
      <c r="A473" s="8"/>
    </row>
    <row r="474" ht="12.75">
      <c r="A474" s="8"/>
    </row>
    <row r="475" ht="12.75">
      <c r="A475" s="8"/>
    </row>
    <row r="476" ht="12.75">
      <c r="A476" s="8"/>
    </row>
    <row r="477" ht="12.75">
      <c r="A477" s="8"/>
    </row>
    <row r="478" ht="12.75">
      <c r="A478" s="8"/>
    </row>
    <row r="479" ht="12.75">
      <c r="A479" s="8"/>
    </row>
    <row r="480" ht="12.75">
      <c r="A480" s="8"/>
    </row>
    <row r="481" ht="12.75">
      <c r="A481" s="8"/>
    </row>
    <row r="482" ht="12.75">
      <c r="A482" s="8"/>
    </row>
    <row r="483" ht="12.75">
      <c r="A483" s="8"/>
    </row>
    <row r="484" ht="12.75">
      <c r="A484" s="8"/>
    </row>
    <row r="485" ht="12.75">
      <c r="A485" s="8"/>
    </row>
    <row r="486" ht="12.75">
      <c r="A486" s="8"/>
    </row>
    <row r="487" ht="12.75">
      <c r="A487" s="8"/>
    </row>
    <row r="488" ht="12.75">
      <c r="A488" s="8"/>
    </row>
    <row r="489" ht="12.75">
      <c r="A489" s="8"/>
    </row>
    <row r="490" ht="12.75">
      <c r="A490" s="8"/>
    </row>
    <row r="491" ht="12.75">
      <c r="A491" s="8"/>
    </row>
    <row r="492" ht="12.75">
      <c r="A492" s="8"/>
    </row>
    <row r="493" ht="12.75">
      <c r="A493" s="8"/>
    </row>
    <row r="494" ht="12.75">
      <c r="A494" s="8"/>
    </row>
    <row r="495" ht="12.75">
      <c r="A495" s="8"/>
    </row>
    <row r="496" ht="12.75">
      <c r="A496" s="8"/>
    </row>
    <row r="497" ht="12.75">
      <c r="A497" s="8"/>
    </row>
    <row r="498" ht="12.75">
      <c r="A498" s="8"/>
    </row>
    <row r="499" ht="12.75">
      <c r="A499" s="8"/>
    </row>
    <row r="500" ht="12.75">
      <c r="A500" s="8"/>
    </row>
    <row r="501" ht="12.75">
      <c r="A501" s="8"/>
    </row>
    <row r="502" ht="12.75">
      <c r="A502" s="8"/>
    </row>
    <row r="503" ht="12.75">
      <c r="A503" s="8"/>
    </row>
    <row r="504" ht="12.75">
      <c r="A504" s="8"/>
    </row>
    <row r="505" ht="12.75">
      <c r="A505" s="8"/>
    </row>
    <row r="506" ht="12.75">
      <c r="A506" s="8"/>
    </row>
    <row r="507" ht="12.75">
      <c r="A507" s="8"/>
    </row>
    <row r="508" ht="12.75">
      <c r="A508" s="8"/>
    </row>
    <row r="509" ht="12.75">
      <c r="A509" s="8"/>
    </row>
    <row r="510" ht="12.75">
      <c r="A510" s="8"/>
    </row>
    <row r="511" ht="12.75">
      <c r="A511" s="8"/>
    </row>
    <row r="512" ht="12.75">
      <c r="A512" s="8"/>
    </row>
    <row r="513" ht="12.75">
      <c r="A513" s="8"/>
    </row>
    <row r="514" ht="12.75">
      <c r="A514" s="8"/>
    </row>
    <row r="515" ht="12.75">
      <c r="A515" s="8"/>
    </row>
    <row r="516" ht="12.75">
      <c r="A516" s="8"/>
    </row>
    <row r="517" ht="12.75">
      <c r="A517" s="8"/>
    </row>
    <row r="518" ht="12.75">
      <c r="A518" s="8"/>
    </row>
    <row r="519" ht="12.75">
      <c r="A519" s="8"/>
    </row>
    <row r="520" ht="12.75">
      <c r="A520" s="8"/>
    </row>
    <row r="521" ht="12.75">
      <c r="A521" s="8"/>
    </row>
    <row r="522" ht="12.75">
      <c r="A522" s="8"/>
    </row>
    <row r="523" ht="12.75">
      <c r="A523" s="8"/>
    </row>
    <row r="524" ht="12.75">
      <c r="A524" s="8"/>
    </row>
    <row r="525" ht="12.75">
      <c r="A525" s="8"/>
    </row>
    <row r="526" ht="12.75">
      <c r="A526" s="8"/>
    </row>
    <row r="527" ht="12.75">
      <c r="A527" s="8"/>
    </row>
    <row r="528" ht="12.75">
      <c r="A528" s="8"/>
    </row>
    <row r="529" ht="12.75">
      <c r="A529" s="8"/>
    </row>
    <row r="530" ht="12.75">
      <c r="A530" s="8"/>
    </row>
    <row r="531" ht="12.75">
      <c r="A531" s="8"/>
    </row>
    <row r="532" ht="12.75">
      <c r="A532" s="8"/>
    </row>
    <row r="533" ht="12.75">
      <c r="A533" s="8"/>
    </row>
    <row r="534" ht="12.75">
      <c r="A534" s="8"/>
    </row>
    <row r="535" ht="12.75">
      <c r="A535" s="8"/>
    </row>
    <row r="536" ht="12.75">
      <c r="A536" s="8"/>
    </row>
    <row r="537" ht="12.75">
      <c r="A537" s="8"/>
    </row>
    <row r="538" ht="12.75">
      <c r="A538" s="8"/>
    </row>
    <row r="539" ht="12.75">
      <c r="A539" s="8"/>
    </row>
    <row r="540" ht="12.75">
      <c r="A540" s="8"/>
    </row>
    <row r="541" ht="12.75">
      <c r="A541" s="8"/>
    </row>
    <row r="542" ht="12.75">
      <c r="A542" s="8"/>
    </row>
    <row r="543" ht="12.75">
      <c r="A543" s="8"/>
    </row>
    <row r="544" ht="12.75">
      <c r="A544" s="8"/>
    </row>
    <row r="545" ht="12.75">
      <c r="A545" s="8"/>
    </row>
    <row r="546" ht="12.75">
      <c r="A546" s="8"/>
    </row>
    <row r="547" ht="12.75">
      <c r="A547" s="8"/>
    </row>
    <row r="548" ht="12.75">
      <c r="A548" s="8"/>
    </row>
    <row r="549" ht="12.75">
      <c r="A549" s="8"/>
    </row>
    <row r="550" ht="12.75">
      <c r="A550" s="8"/>
    </row>
    <row r="551" ht="12.75">
      <c r="A551" s="8"/>
    </row>
    <row r="552" ht="12.75">
      <c r="A552" s="8"/>
    </row>
    <row r="553" ht="12.75">
      <c r="A553" s="8"/>
    </row>
    <row r="554" ht="12.75">
      <c r="A554" s="8"/>
    </row>
    <row r="555" ht="12.75">
      <c r="A555" s="8"/>
    </row>
    <row r="556" ht="12.75">
      <c r="A556" s="8"/>
    </row>
    <row r="557" ht="12.75">
      <c r="A557" s="8"/>
    </row>
    <row r="558" ht="12.75">
      <c r="A558" s="8"/>
    </row>
    <row r="559" ht="12.75">
      <c r="A559" s="8"/>
    </row>
    <row r="560" ht="12.75">
      <c r="A560" s="8"/>
    </row>
    <row r="561" ht="12.75">
      <c r="A561" s="8"/>
    </row>
    <row r="562" ht="12.75">
      <c r="A562" s="8"/>
    </row>
    <row r="563" ht="12.75">
      <c r="A563" s="8"/>
    </row>
    <row r="564" ht="12.75">
      <c r="A564" s="8"/>
    </row>
    <row r="565" ht="12.75">
      <c r="A565" s="8"/>
    </row>
    <row r="566" ht="12.75">
      <c r="A566" s="8"/>
    </row>
    <row r="567" ht="12.75">
      <c r="A567" s="8"/>
    </row>
    <row r="568" ht="12.75">
      <c r="A568" s="8"/>
    </row>
    <row r="569" ht="12.75">
      <c r="A569" s="8"/>
    </row>
    <row r="570" ht="12.75">
      <c r="A570" s="8"/>
    </row>
    <row r="571" ht="12.75">
      <c r="A571" s="8"/>
    </row>
    <row r="572" ht="12.75">
      <c r="A572" s="8"/>
    </row>
    <row r="573" ht="12.75">
      <c r="A573" s="8"/>
    </row>
    <row r="574" ht="12.75">
      <c r="A574" s="8"/>
    </row>
    <row r="575" ht="12.75">
      <c r="A575" s="8"/>
    </row>
    <row r="576" ht="12.75">
      <c r="A576" s="8"/>
    </row>
    <row r="577" ht="12.75">
      <c r="A577" s="8"/>
    </row>
    <row r="578" ht="12.75">
      <c r="A578" s="8"/>
    </row>
    <row r="579" ht="12.75">
      <c r="A579" s="8"/>
    </row>
    <row r="580" ht="12.75">
      <c r="A580" s="8"/>
    </row>
    <row r="581" ht="12.75">
      <c r="A581" s="8"/>
    </row>
    <row r="582" ht="12.75">
      <c r="A582" s="8"/>
    </row>
    <row r="583" ht="12.75">
      <c r="A583" s="8"/>
    </row>
    <row r="584" ht="12.75">
      <c r="A584" s="8"/>
    </row>
    <row r="585" ht="12.75">
      <c r="A585" s="8"/>
    </row>
    <row r="586" ht="12.75">
      <c r="A586" s="8"/>
    </row>
    <row r="587" ht="12.75">
      <c r="A587" s="8"/>
    </row>
    <row r="588" ht="12.75">
      <c r="A588" s="8"/>
    </row>
    <row r="589" ht="12.75">
      <c r="A589" s="8"/>
    </row>
    <row r="590" ht="12.75">
      <c r="A590" s="8"/>
    </row>
    <row r="591" ht="12.75">
      <c r="A591" s="8"/>
    </row>
    <row r="592" ht="12.75">
      <c r="A592" s="8"/>
    </row>
    <row r="593" ht="12.75">
      <c r="A593" s="8"/>
    </row>
    <row r="594" ht="12.75">
      <c r="A594" s="8"/>
    </row>
    <row r="595" ht="12.75">
      <c r="A595" s="8"/>
    </row>
    <row r="596" ht="12.75">
      <c r="A596" s="8"/>
    </row>
    <row r="597" ht="12.75">
      <c r="A597" s="8"/>
    </row>
    <row r="598" ht="12.75">
      <c r="A598" s="8"/>
    </row>
    <row r="599" ht="12.75">
      <c r="A599" s="8"/>
    </row>
    <row r="600" ht="12.75">
      <c r="A600" s="8"/>
    </row>
    <row r="601" ht="12.75">
      <c r="A601" s="8"/>
    </row>
    <row r="602" ht="12.75">
      <c r="A602" s="8"/>
    </row>
    <row r="603" ht="12.75">
      <c r="A603" s="8"/>
    </row>
    <row r="604" ht="12.75">
      <c r="A604" s="8"/>
    </row>
    <row r="605" ht="12.75">
      <c r="A605" s="8"/>
    </row>
    <row r="606" ht="12.75">
      <c r="A606" s="8"/>
    </row>
    <row r="607" ht="12.75">
      <c r="A607" s="8"/>
    </row>
    <row r="608" ht="12.75">
      <c r="A608" s="8"/>
    </row>
    <row r="609" ht="12.75">
      <c r="A609" s="8"/>
    </row>
    <row r="610" ht="12.75">
      <c r="A610" s="8"/>
    </row>
    <row r="611" ht="12.75">
      <c r="A611" s="8"/>
    </row>
    <row r="612" ht="12.75">
      <c r="A612" s="8"/>
    </row>
    <row r="613" ht="12.75">
      <c r="A613" s="8"/>
    </row>
    <row r="614" ht="12.75">
      <c r="A614" s="8"/>
    </row>
    <row r="615" ht="12.75">
      <c r="A615" s="8"/>
    </row>
    <row r="616" ht="12.75">
      <c r="A616" s="8"/>
    </row>
    <row r="617" ht="12.75">
      <c r="A617" s="8"/>
    </row>
    <row r="618" ht="12.75">
      <c r="A618" s="8"/>
    </row>
    <row r="619" ht="12.75">
      <c r="A619" s="8"/>
    </row>
    <row r="620" ht="12.75">
      <c r="A620" s="8"/>
    </row>
    <row r="621" ht="12.75">
      <c r="A621" s="8"/>
    </row>
    <row r="622" ht="12.75">
      <c r="A622" s="8"/>
    </row>
    <row r="623" ht="12.75">
      <c r="A623" s="8"/>
    </row>
    <row r="624" ht="12.75">
      <c r="A624" s="8"/>
    </row>
    <row r="625" ht="12.75">
      <c r="A625" s="8"/>
    </row>
    <row r="626" ht="12.75">
      <c r="A626" s="8"/>
    </row>
    <row r="627" ht="12.75">
      <c r="A627" s="8"/>
    </row>
    <row r="628" ht="12.75">
      <c r="A628" s="8"/>
    </row>
    <row r="629" ht="12.75">
      <c r="A629" s="8"/>
    </row>
    <row r="630" ht="12.75">
      <c r="A630" s="8"/>
    </row>
    <row r="631" ht="12.75">
      <c r="A631" s="8"/>
    </row>
    <row r="632" ht="12.75">
      <c r="A632" s="8"/>
    </row>
    <row r="633" ht="12.75">
      <c r="A633" s="8"/>
    </row>
    <row r="634" ht="12.75">
      <c r="A634" s="8"/>
    </row>
    <row r="635" ht="12.75">
      <c r="A635" s="8"/>
    </row>
    <row r="636" ht="12.75">
      <c r="A636" s="8"/>
    </row>
    <row r="637" ht="12.75">
      <c r="A637" s="8"/>
    </row>
    <row r="638" ht="12.75">
      <c r="A638" s="8"/>
    </row>
    <row r="639" ht="12.75">
      <c r="A639" s="8"/>
    </row>
    <row r="640" ht="12.75">
      <c r="A640" s="8"/>
    </row>
    <row r="641" ht="12.75">
      <c r="A641" s="8"/>
    </row>
    <row r="642" ht="12.75">
      <c r="A642" s="8"/>
    </row>
    <row r="643" ht="12.75">
      <c r="A643" s="8"/>
    </row>
    <row r="644" ht="12.75">
      <c r="A644" s="8"/>
    </row>
    <row r="645" ht="12.75">
      <c r="A645" s="8"/>
    </row>
    <row r="646" ht="12.75">
      <c r="A646" s="8"/>
    </row>
    <row r="647" ht="12.75">
      <c r="A647" s="8"/>
    </row>
    <row r="648" ht="12.75">
      <c r="A648" s="8"/>
    </row>
    <row r="649" ht="12.75">
      <c r="A649" s="8"/>
    </row>
    <row r="650" ht="12.75">
      <c r="A650" s="8"/>
    </row>
    <row r="651" ht="12.75">
      <c r="A651" s="8"/>
    </row>
    <row r="652" ht="12.75">
      <c r="A652" s="8"/>
    </row>
    <row r="653" ht="12.75">
      <c r="A653" s="8"/>
    </row>
    <row r="654" ht="12.75">
      <c r="A654" s="8"/>
    </row>
    <row r="655" ht="12.75">
      <c r="A655" s="8"/>
    </row>
    <row r="656" ht="12.75">
      <c r="A656" s="8"/>
    </row>
    <row r="657" ht="12.75">
      <c r="A657" s="8"/>
    </row>
    <row r="658" ht="12.75">
      <c r="A658" s="8"/>
    </row>
    <row r="659" ht="12.75">
      <c r="A659" s="8"/>
    </row>
    <row r="660" ht="12.75">
      <c r="A660" s="8"/>
    </row>
    <row r="661" ht="12.75">
      <c r="A661" s="8"/>
    </row>
  </sheetData>
  <mergeCells count="2">
    <mergeCell ref="B1:D1"/>
    <mergeCell ref="F1:J1"/>
  </mergeCells>
  <hyperlinks>
    <hyperlink ref="D2" r:id="rId1" display="mailto:jabanko@adelphia.net"/>
    <hyperlink ref="B5" r:id="rId2" display="http://www.nfl.com/draft/profiles/2005/jacobs_brandon"/>
  </hyperlinks>
  <printOptions/>
  <pageMargins left="0.75" right="0.75" top="1" bottom="1" header="0.5" footer="0.5"/>
  <pageSetup horizontalDpi="600" verticalDpi="60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</sheetPr>
  <dimension ref="A1:N69"/>
  <sheetViews>
    <sheetView workbookViewId="0" topLeftCell="A1">
      <selection activeCell="A53" sqref="A53"/>
    </sheetView>
  </sheetViews>
  <sheetFormatPr defaultColWidth="9.140625" defaultRowHeight="12.75"/>
  <cols>
    <col min="1" max="1" width="8.7109375" style="0" customWidth="1"/>
    <col min="2" max="2" width="23.00390625" style="0" customWidth="1"/>
    <col min="3" max="3" width="8.28125" style="16" bestFit="1" customWidth="1"/>
    <col min="4" max="4" width="8.28125" style="16" customWidth="1"/>
    <col min="5" max="5" width="9.8515625" style="0" bestFit="1" customWidth="1"/>
    <col min="6" max="6" width="8.7109375" style="0" bestFit="1" customWidth="1"/>
    <col min="7" max="7" width="8.57421875" style="0" bestFit="1" customWidth="1"/>
    <col min="8" max="8" width="13.7109375" style="0" customWidth="1"/>
    <col min="9" max="11" width="8.7109375" style="0" bestFit="1" customWidth="1"/>
    <col min="15" max="15" width="4.00390625" style="0" bestFit="1" customWidth="1"/>
    <col min="16" max="16" width="15.28125" style="0" bestFit="1" customWidth="1"/>
    <col min="17" max="17" width="9.28125" style="0" bestFit="1" customWidth="1"/>
  </cols>
  <sheetData>
    <row r="1" spans="1:11" ht="20.25">
      <c r="A1" s="18"/>
      <c r="B1" s="634" t="s">
        <v>178</v>
      </c>
      <c r="C1" s="634"/>
      <c r="D1" s="634"/>
      <c r="E1" s="634"/>
      <c r="F1" s="18"/>
      <c r="G1" s="18"/>
      <c r="H1" s="18"/>
      <c r="I1" s="18"/>
      <c r="J1" s="18"/>
      <c r="K1" s="18"/>
    </row>
    <row r="2" spans="1:12" s="120" customFormat="1" ht="12.75">
      <c r="A2" s="133"/>
      <c r="B2" s="134" t="s">
        <v>373</v>
      </c>
      <c r="C2" s="133"/>
      <c r="D2" s="211" t="s">
        <v>374</v>
      </c>
      <c r="E2" s="134"/>
      <c r="F2" s="134"/>
      <c r="G2" s="134"/>
      <c r="H2" s="135"/>
      <c r="I2" s="136"/>
      <c r="J2" s="136"/>
      <c r="K2" s="133"/>
      <c r="L2" s="134"/>
    </row>
    <row r="3" spans="1:13" ht="26.25" thickBot="1">
      <c r="A3" s="3"/>
      <c r="B3" s="4" t="s">
        <v>139</v>
      </c>
      <c r="C3" s="3" t="s">
        <v>140</v>
      </c>
      <c r="D3" s="3"/>
      <c r="E3" s="3" t="s">
        <v>141</v>
      </c>
      <c r="F3" s="32" t="s">
        <v>4</v>
      </c>
      <c r="G3" s="32" t="s">
        <v>142</v>
      </c>
      <c r="H3" s="32" t="s">
        <v>5</v>
      </c>
      <c r="I3" s="32">
        <v>2009</v>
      </c>
      <c r="J3" s="32">
        <v>2010</v>
      </c>
      <c r="K3" s="32">
        <v>2011</v>
      </c>
      <c r="L3" s="32">
        <v>2012</v>
      </c>
      <c r="M3" s="32">
        <f>L3+1</f>
        <v>2013</v>
      </c>
    </row>
    <row r="4" spans="1:13" s="15" customFormat="1" ht="13.5" customHeight="1">
      <c r="A4" s="5">
        <f aca="true" t="shared" si="0" ref="A4:A52">A3+1</f>
        <v>1</v>
      </c>
      <c r="B4" s="196" t="s">
        <v>118</v>
      </c>
      <c r="C4" s="197" t="s">
        <v>144</v>
      </c>
      <c r="D4" s="197" t="s">
        <v>298</v>
      </c>
      <c r="E4" s="197" t="s">
        <v>145</v>
      </c>
      <c r="F4" s="41">
        <v>2.5</v>
      </c>
      <c r="G4" s="190">
        <v>5</v>
      </c>
      <c r="H4" s="40">
        <v>3</v>
      </c>
      <c r="I4" s="191">
        <f>IF(G4&lt;=4,IF(H4&gt;=1,IF(F4&lt;=9,F4+1,10),0),IF(H4&gt;=1,IF(F4&lt;=8.5,F4+1.5,10),0))</f>
        <v>4</v>
      </c>
      <c r="J4" s="191">
        <f>IF(G4&lt;=4,IF(H4&gt;=2,IF(I4&lt;=9,I4+1,10),0),IF(H4&gt;=2,IF(I4&lt;=8.5,I4+1.5,10),0))</f>
        <v>5.5</v>
      </c>
      <c r="K4" s="192">
        <f>IF(G4&lt;=4,IF(H4&gt;=3,IF(J4&lt;=9,J4+1,10),0),IF(H4&gt;=3,IF(J4&lt;=8.5,J4+1.5,10),0))</f>
        <v>7</v>
      </c>
      <c r="L4" s="192">
        <f>IF(G4&lt;=4,IF(H4&gt;=4,IF(K4&lt;=9,K4+1,10),0),IF(H4&gt;=4,IF(K4&lt;=8.5,K4+1.5,10),0))</f>
        <v>0</v>
      </c>
      <c r="M4" s="218">
        <f>IF(G4&lt;=4,IF(H4&gt;=5,IF(L4&lt;=9,L4+1,10),0),IF(H4&gt;=5,IF(L4&lt;=8.5,L4+1.5,10),0))</f>
        <v>0</v>
      </c>
    </row>
    <row r="5" spans="1:13" s="15" customFormat="1" ht="13.5" customHeight="1">
      <c r="A5" s="70">
        <f t="shared" si="0"/>
        <v>2</v>
      </c>
      <c r="B5" s="175" t="s">
        <v>400</v>
      </c>
      <c r="C5" s="168" t="s">
        <v>147</v>
      </c>
      <c r="D5" s="168" t="s">
        <v>282</v>
      </c>
      <c r="E5" s="188" t="s">
        <v>145</v>
      </c>
      <c r="F5" s="176">
        <v>0.5</v>
      </c>
      <c r="G5" s="168">
        <v>4</v>
      </c>
      <c r="H5" s="168">
        <f aca="true" t="shared" si="1" ref="H5:H10">IF(G5="","",G5-1)</f>
        <v>3</v>
      </c>
      <c r="I5" s="176">
        <f aca="true" t="shared" si="2" ref="I5:I12">IF(G5="","",IF(G5&lt;=4,IF(H5&gt;=1,IF(F5&lt;=9,F5+1,10),0),IF(H5&gt;=1,IF(F5&lt;=8.5,F5+1.5,10),0)))</f>
        <v>1.5</v>
      </c>
      <c r="J5" s="176">
        <f aca="true" t="shared" si="3" ref="J5:J12">IF(G5="","",IF(G5&lt;=4,IF(H5&gt;=2,IF(I5&lt;=9,I5+1,10),0),IF(H5&gt;=2,IF(I5&lt;=8.5,I5+1.5,10),0)))</f>
        <v>2.5</v>
      </c>
      <c r="K5" s="176">
        <f aca="true" t="shared" si="4" ref="K5:K12">IF(G5="","",IF(G5&lt;=4,IF(H5&gt;=3,IF(J5&lt;=9,J5+1,10),0),IF(H5&gt;=3,IF(J5&lt;=8.5,J5+1.5,10),0)))</f>
        <v>3.5</v>
      </c>
      <c r="L5" s="176">
        <f aca="true" t="shared" si="5" ref="L5:L12">IF(G5="","",IF(G5&lt;=4,IF(H5&gt;=4,IF(K5&lt;=9,K5+1,10),0),IF(H5&gt;=4,IF(K5&lt;=8.5,K5+1.5,10),0)))</f>
        <v>0</v>
      </c>
      <c r="M5" s="402">
        <f aca="true" t="shared" si="6" ref="M5:M12">IF(G5="","",IF(G5&lt;=4,IF(H5&gt;=5,IF(L5&lt;=9,L5+1,10),0),IF(H5&gt;=5,IF(L5&lt;=8.5,L5+1.5,10),0)))</f>
        <v>0</v>
      </c>
    </row>
    <row r="6" spans="1:13" s="15" customFormat="1" ht="13.5" customHeight="1">
      <c r="A6" s="70">
        <f>A5+1</f>
        <v>3</v>
      </c>
      <c r="B6" s="175" t="s">
        <v>451</v>
      </c>
      <c r="C6" s="168" t="s">
        <v>308</v>
      </c>
      <c r="D6" s="168" t="s">
        <v>133</v>
      </c>
      <c r="E6" s="188" t="s">
        <v>145</v>
      </c>
      <c r="F6" s="176">
        <v>0.1</v>
      </c>
      <c r="G6" s="168">
        <v>4</v>
      </c>
      <c r="H6" s="168">
        <f t="shared" si="1"/>
        <v>3</v>
      </c>
      <c r="I6" s="176">
        <f t="shared" si="2"/>
        <v>1.1</v>
      </c>
      <c r="J6" s="176">
        <f t="shared" si="3"/>
        <v>2.1</v>
      </c>
      <c r="K6" s="176">
        <f t="shared" si="4"/>
        <v>3.1</v>
      </c>
      <c r="L6" s="176">
        <f t="shared" si="5"/>
        <v>0</v>
      </c>
      <c r="M6" s="402">
        <f t="shared" si="6"/>
        <v>0</v>
      </c>
    </row>
    <row r="7" spans="1:13" s="15" customFormat="1" ht="13.5" customHeight="1">
      <c r="A7" s="70">
        <f t="shared" si="0"/>
        <v>4</v>
      </c>
      <c r="B7" s="175" t="s">
        <v>389</v>
      </c>
      <c r="C7" s="168" t="s">
        <v>149</v>
      </c>
      <c r="D7" s="168" t="s">
        <v>278</v>
      </c>
      <c r="E7" s="188" t="s">
        <v>145</v>
      </c>
      <c r="F7" s="176">
        <v>0.8</v>
      </c>
      <c r="G7" s="168">
        <v>3</v>
      </c>
      <c r="H7" s="168">
        <f t="shared" si="1"/>
        <v>2</v>
      </c>
      <c r="I7" s="176">
        <f t="shared" si="2"/>
        <v>1.8</v>
      </c>
      <c r="J7" s="176">
        <f t="shared" si="3"/>
        <v>2.8</v>
      </c>
      <c r="K7" s="176">
        <f t="shared" si="4"/>
        <v>0</v>
      </c>
      <c r="L7" s="176">
        <f t="shared" si="5"/>
        <v>0</v>
      </c>
      <c r="M7" s="402">
        <f t="shared" si="6"/>
        <v>0</v>
      </c>
    </row>
    <row r="8" spans="1:13" s="15" customFormat="1" ht="13.5" customHeight="1">
      <c r="A8" s="70">
        <f t="shared" si="0"/>
        <v>5</v>
      </c>
      <c r="B8" s="175" t="s">
        <v>420</v>
      </c>
      <c r="C8" s="168" t="s">
        <v>159</v>
      </c>
      <c r="D8" s="168" t="s">
        <v>262</v>
      </c>
      <c r="E8" s="188" t="s">
        <v>145</v>
      </c>
      <c r="F8" s="176">
        <v>0.4</v>
      </c>
      <c r="G8" s="168">
        <v>3</v>
      </c>
      <c r="H8" s="168">
        <f t="shared" si="1"/>
        <v>2</v>
      </c>
      <c r="I8" s="176">
        <f t="shared" si="2"/>
        <v>1.4</v>
      </c>
      <c r="J8" s="176">
        <f t="shared" si="3"/>
        <v>2.4</v>
      </c>
      <c r="K8" s="176">
        <f t="shared" si="4"/>
        <v>0</v>
      </c>
      <c r="L8" s="176">
        <f t="shared" si="5"/>
        <v>0</v>
      </c>
      <c r="M8" s="402">
        <f t="shared" si="6"/>
        <v>0</v>
      </c>
    </row>
    <row r="9" spans="1:13" s="15" customFormat="1" ht="13.5" customHeight="1">
      <c r="A9" s="70">
        <f>A8+1</f>
        <v>6</v>
      </c>
      <c r="B9" s="175" t="s">
        <v>431</v>
      </c>
      <c r="C9" s="168" t="s">
        <v>167</v>
      </c>
      <c r="D9" s="168" t="s">
        <v>273</v>
      </c>
      <c r="E9" s="188" t="s">
        <v>145</v>
      </c>
      <c r="F9" s="176">
        <v>0.3</v>
      </c>
      <c r="G9" s="168">
        <v>3</v>
      </c>
      <c r="H9" s="168">
        <f t="shared" si="1"/>
        <v>2</v>
      </c>
      <c r="I9" s="176">
        <f t="shared" si="2"/>
        <v>1.3</v>
      </c>
      <c r="J9" s="176">
        <f t="shared" si="3"/>
        <v>2.3</v>
      </c>
      <c r="K9" s="176">
        <f t="shared" si="4"/>
        <v>0</v>
      </c>
      <c r="L9" s="176">
        <f t="shared" si="5"/>
        <v>0</v>
      </c>
      <c r="M9" s="402">
        <f t="shared" si="6"/>
        <v>0</v>
      </c>
    </row>
    <row r="10" spans="1:13" s="15" customFormat="1" ht="13.5" customHeight="1">
      <c r="A10" s="70">
        <f>A9+1</f>
        <v>7</v>
      </c>
      <c r="B10" s="175" t="s">
        <v>450</v>
      </c>
      <c r="C10" s="168" t="s">
        <v>153</v>
      </c>
      <c r="D10" s="168" t="s">
        <v>280</v>
      </c>
      <c r="E10" s="188" t="s">
        <v>145</v>
      </c>
      <c r="F10" s="176">
        <v>0.2</v>
      </c>
      <c r="G10" s="168">
        <v>3</v>
      </c>
      <c r="H10" s="168">
        <f t="shared" si="1"/>
        <v>2</v>
      </c>
      <c r="I10" s="176">
        <f t="shared" si="2"/>
        <v>1.2</v>
      </c>
      <c r="J10" s="176">
        <f t="shared" si="3"/>
        <v>2.2</v>
      </c>
      <c r="K10" s="176">
        <f t="shared" si="4"/>
        <v>0</v>
      </c>
      <c r="L10" s="176">
        <f t="shared" si="5"/>
        <v>0</v>
      </c>
      <c r="M10" s="402">
        <f t="shared" si="6"/>
        <v>0</v>
      </c>
    </row>
    <row r="11" spans="1:13" s="15" customFormat="1" ht="13.5" customHeight="1">
      <c r="A11" s="29">
        <f t="shared" si="0"/>
        <v>8</v>
      </c>
      <c r="B11" s="187" t="s">
        <v>295</v>
      </c>
      <c r="C11" s="188" t="s">
        <v>149</v>
      </c>
      <c r="D11" s="188" t="s">
        <v>274</v>
      </c>
      <c r="E11" s="188" t="s">
        <v>145</v>
      </c>
      <c r="F11" s="43">
        <v>3</v>
      </c>
      <c r="G11" s="168">
        <v>4</v>
      </c>
      <c r="H11" s="42">
        <v>1</v>
      </c>
      <c r="I11" s="176">
        <f t="shared" si="2"/>
        <v>4</v>
      </c>
      <c r="J11" s="176">
        <f t="shared" si="3"/>
        <v>0</v>
      </c>
      <c r="K11" s="177">
        <f t="shared" si="4"/>
        <v>0</v>
      </c>
      <c r="L11" s="177">
        <f t="shared" si="5"/>
        <v>0</v>
      </c>
      <c r="M11" s="217">
        <f t="shared" si="6"/>
        <v>0</v>
      </c>
    </row>
    <row r="12" spans="1:13" ht="13.5" customHeight="1">
      <c r="A12" s="29">
        <f t="shared" si="0"/>
        <v>9</v>
      </c>
      <c r="B12" s="187" t="s">
        <v>296</v>
      </c>
      <c r="C12" s="188" t="s">
        <v>154</v>
      </c>
      <c r="D12" s="188" t="s">
        <v>271</v>
      </c>
      <c r="E12" s="188" t="s">
        <v>145</v>
      </c>
      <c r="F12" s="43">
        <v>2.5</v>
      </c>
      <c r="G12" s="168">
        <v>4</v>
      </c>
      <c r="H12" s="42">
        <v>1</v>
      </c>
      <c r="I12" s="176">
        <f t="shared" si="2"/>
        <v>3.5</v>
      </c>
      <c r="J12" s="176">
        <f t="shared" si="3"/>
        <v>0</v>
      </c>
      <c r="K12" s="177">
        <f t="shared" si="4"/>
        <v>0</v>
      </c>
      <c r="L12" s="177">
        <f t="shared" si="5"/>
        <v>0</v>
      </c>
      <c r="M12" s="217">
        <f t="shared" si="6"/>
        <v>0</v>
      </c>
    </row>
    <row r="13" spans="1:13" ht="13.5" customHeight="1">
      <c r="A13" s="29">
        <f t="shared" si="0"/>
        <v>10</v>
      </c>
      <c r="B13" s="187" t="s">
        <v>81</v>
      </c>
      <c r="C13" s="188" t="s">
        <v>147</v>
      </c>
      <c r="D13" s="188" t="s">
        <v>271</v>
      </c>
      <c r="E13" s="188" t="s">
        <v>145</v>
      </c>
      <c r="F13" s="43">
        <v>1.5</v>
      </c>
      <c r="G13" s="168">
        <v>3</v>
      </c>
      <c r="H13" s="42">
        <v>1</v>
      </c>
      <c r="I13" s="176">
        <f>IF(G13&lt;=4,IF(H13&gt;=1,IF(F13&lt;=9,F13+1,10),0),IF(H13&gt;=1,IF(F13&lt;=8.5,F13+1.5,10),0))</f>
        <v>2.5</v>
      </c>
      <c r="J13" s="176">
        <f>IF(G13&lt;=4,IF(H13&gt;=2,IF(I13&lt;=9,I13+1,10),0),IF(H13&gt;=2,IF(I13&lt;=8.5,I13+1.5,10),0))</f>
        <v>0</v>
      </c>
      <c r="K13" s="177">
        <f>IF(G13&lt;=4,IF(H13&gt;=3,IF(J13&lt;=9,J13+1,10),0),IF(H13&gt;=3,IF(J13&lt;=8.5,J13+1.5,10),0))</f>
        <v>0</v>
      </c>
      <c r="L13" s="177">
        <f>IF(G13&lt;=4,IF(H13&gt;=4,IF(K13&lt;=9,K13+1,10),0),IF(H13&gt;=4,IF(K13&lt;=8.5,K13+1.5,10),0))</f>
        <v>0</v>
      </c>
      <c r="M13" s="217">
        <f>IF(G13&lt;=4,IF(H13&gt;=5,IF(L13&lt;=9,L13+1,10),0),IF(H13&gt;=5,IF(L13&lt;=8.5,L13+1.5,10),0))</f>
        <v>0</v>
      </c>
    </row>
    <row r="14" spans="1:13" ht="12.75">
      <c r="A14" s="29">
        <f t="shared" si="0"/>
        <v>11</v>
      </c>
      <c r="B14" s="187" t="s">
        <v>127</v>
      </c>
      <c r="C14" s="188" t="s">
        <v>153</v>
      </c>
      <c r="D14" s="188" t="s">
        <v>314</v>
      </c>
      <c r="E14" s="188" t="s">
        <v>145</v>
      </c>
      <c r="F14" s="43">
        <v>1.1</v>
      </c>
      <c r="G14" s="168">
        <v>3</v>
      </c>
      <c r="H14" s="42">
        <v>1</v>
      </c>
      <c r="I14" s="176">
        <f>IF(G14&lt;=4,IF(H14&gt;=1,IF(F14&lt;=9,F14+1,10),0),IF(H14&gt;=1,IF(F14&lt;=8.5,F14+1.5,10),0))</f>
        <v>2.1</v>
      </c>
      <c r="J14" s="176">
        <f>IF(G14&lt;=4,IF(H14&gt;=2,IF(I14&lt;=9,I14+1,10),0),IF(H14&gt;=2,IF(I14&lt;=8.5,I14+1.5,10),0))</f>
        <v>0</v>
      </c>
      <c r="K14" s="177">
        <f>IF(G14&lt;=4,IF(H14&gt;=3,IF(J14&lt;=9,J14+1,10),0),IF(H14&gt;=3,IF(J14&lt;=8.5,J14+1.5,10),0))</f>
        <v>0</v>
      </c>
      <c r="L14" s="177">
        <f>IF(G14&lt;=4,IF(H14&gt;=4,IF(K14&lt;=9,K14+1,10),0),IF(H14&gt;=4,IF(K14&lt;=8.5,K14+1.5,10),0))</f>
        <v>0</v>
      </c>
      <c r="M14" s="217">
        <f>IF(G14&lt;=4,IF(H14&gt;=5,IF(L14&lt;=9,L14+1,10),0),IF(H14&gt;=5,IF(L14&lt;=8.5,L14+1.5,10),0))</f>
        <v>0</v>
      </c>
    </row>
    <row r="15" spans="1:13" ht="12.75">
      <c r="A15" s="29">
        <f t="shared" si="0"/>
        <v>12</v>
      </c>
      <c r="B15" s="187" t="s">
        <v>119</v>
      </c>
      <c r="C15" s="188" t="s">
        <v>154</v>
      </c>
      <c r="D15" s="188" t="s">
        <v>272</v>
      </c>
      <c r="E15" s="188" t="s">
        <v>145</v>
      </c>
      <c r="F15" s="43">
        <v>1.1</v>
      </c>
      <c r="G15" s="168">
        <v>3</v>
      </c>
      <c r="H15" s="42">
        <v>1</v>
      </c>
      <c r="I15" s="176">
        <f>IF(G15&lt;=4,IF(H15&gt;=1,IF(F15&lt;=9,F15+1,10),0),IF(H15&gt;=1,IF(F15&lt;=8.5,F15+1.5,10),0))</f>
        <v>2.1</v>
      </c>
      <c r="J15" s="176">
        <f>IF(G15&lt;=4,IF(H15&gt;=2,IF(I15&lt;=9,I15+1,10),0),IF(H15&gt;=2,IF(I15&lt;=8.5,I15+1.5,10),0))</f>
        <v>0</v>
      </c>
      <c r="K15" s="177">
        <f>IF(G15&lt;=4,IF(H15&gt;=3,IF(J15&lt;=9,J15+1,10),0),IF(H15&gt;=3,IF(J15&lt;=8.5,J15+1.5,10),0))</f>
        <v>0</v>
      </c>
      <c r="L15" s="177">
        <f>IF(G15&lt;=4,IF(H15&gt;=4,IF(K15&lt;=9,K15+1,10),0),IF(H15&gt;=4,IF(K15&lt;=8.5,K15+1.5,10),0))</f>
        <v>0</v>
      </c>
      <c r="M15" s="217">
        <f>IF(G15&lt;=4,IF(H15&gt;=5,IF(L15&lt;=9,L15+1,10),0),IF(H15&gt;=5,IF(L15&lt;=8.5,L15+1.5,10),0))</f>
        <v>0</v>
      </c>
    </row>
    <row r="16" spans="1:13" ht="12.75">
      <c r="A16" s="29">
        <f t="shared" si="0"/>
        <v>13</v>
      </c>
      <c r="B16" s="187" t="s">
        <v>607</v>
      </c>
      <c r="C16" s="188" t="s">
        <v>147</v>
      </c>
      <c r="D16" s="188" t="s">
        <v>266</v>
      </c>
      <c r="E16" s="188" t="s">
        <v>145</v>
      </c>
      <c r="F16" s="43">
        <v>1.1</v>
      </c>
      <c r="G16" s="168">
        <v>3</v>
      </c>
      <c r="H16" s="42">
        <v>1</v>
      </c>
      <c r="I16" s="176">
        <f>IF(G16&lt;=4,IF(H16&gt;=1,IF(F16&lt;=9,F16+1,10),0),IF(H16&gt;=1,IF(F16&lt;=8.5,F16+1.5,10),0))</f>
        <v>2.1</v>
      </c>
      <c r="J16" s="176">
        <f>IF(G16&lt;=4,IF(H16&gt;=2,IF(I16&lt;=9,I16+1,10),0),IF(H16&gt;=2,IF(I16&lt;=8.5,I16+1.5,10),0))</f>
        <v>0</v>
      </c>
      <c r="K16" s="177">
        <f>IF(G16&lt;=4,IF(H16&gt;=3,IF(J16&lt;=9,J16+1,10),0),IF(H16&gt;=3,IF(J16&lt;=8.5,J16+1.5,10),0))</f>
        <v>0</v>
      </c>
      <c r="L16" s="177">
        <f>IF(G16&lt;=4,IF(H16&gt;=4,IF(K16&lt;=9,K16+1,10),0),IF(H16&gt;=4,IF(K16&lt;=8.5,K16+1.5,10),0))</f>
        <v>0</v>
      </c>
      <c r="M16" s="217">
        <f>IF(G16&lt;=4,IF(H16&gt;=5,IF(L16&lt;=9,L16+1,10),0),IF(H16&gt;=5,IF(L16&lt;=8.5,L16+1.5,10),0))</f>
        <v>0</v>
      </c>
    </row>
    <row r="17" spans="1:13" ht="12.75">
      <c r="A17" s="29">
        <f t="shared" si="0"/>
        <v>14</v>
      </c>
      <c r="B17" s="187" t="s">
        <v>612</v>
      </c>
      <c r="C17" s="188" t="s">
        <v>165</v>
      </c>
      <c r="D17" s="188" t="s">
        <v>314</v>
      </c>
      <c r="E17" s="188" t="s">
        <v>145</v>
      </c>
      <c r="F17" s="43">
        <v>1.1</v>
      </c>
      <c r="G17" s="168">
        <v>3</v>
      </c>
      <c r="H17" s="42">
        <v>1</v>
      </c>
      <c r="I17" s="176">
        <f>IF(G17&lt;=4,IF(H17&gt;=1,IF(F17&lt;=9,F17+1,10),0),IF(H17&gt;=1,IF(F17&lt;=8.5,F17+1.5,10),0))</f>
        <v>2.1</v>
      </c>
      <c r="J17" s="176">
        <f>IF(G17&lt;=4,IF(H17&gt;=2,IF(I17&lt;=9,I17+1,10),0),IF(H17&gt;=2,IF(I17&lt;=8.5,I17+1.5,10),0))</f>
        <v>0</v>
      </c>
      <c r="K17" s="177">
        <f>IF(G17&lt;=4,IF(H17&gt;=3,IF(J17&lt;=9,J17+1,10),0),IF(H17&gt;=3,IF(J17&lt;=8.5,J17+1.5,10),0))</f>
        <v>0</v>
      </c>
      <c r="L17" s="177">
        <f>IF(G17&lt;=4,IF(H17&gt;=4,IF(K17&lt;=9,K17+1,10),0),IF(H17&gt;=4,IF(K17&lt;=8.5,K17+1.5,10),0))</f>
        <v>0</v>
      </c>
      <c r="M17" s="217">
        <f>IF(G17&lt;=4,IF(H17&gt;=5,IF(L17&lt;=9,L17+1,10),0),IF(H17&gt;=5,IF(L17&lt;=8.5,L17+1.5,10),0))</f>
        <v>0</v>
      </c>
    </row>
    <row r="18" spans="1:13" ht="12.75">
      <c r="A18" s="29">
        <f t="shared" si="0"/>
        <v>15</v>
      </c>
      <c r="B18" s="187" t="s">
        <v>247</v>
      </c>
      <c r="C18" s="188" t="s">
        <v>146</v>
      </c>
      <c r="D18" s="188" t="s">
        <v>266</v>
      </c>
      <c r="E18" s="188" t="s">
        <v>145</v>
      </c>
      <c r="F18" s="43">
        <v>9.5</v>
      </c>
      <c r="G18" s="168">
        <v>3</v>
      </c>
      <c r="H18" s="42">
        <v>0</v>
      </c>
      <c r="I18" s="176">
        <f aca="true" t="shared" si="7" ref="I18:I23">IF(G18&lt;=4,IF(H18&gt;=1,IF(F18&lt;=9,F18+1,10),0),IF(H18&gt;=1,IF(F18&lt;=8.5,F18+1.5,10),0))</f>
        <v>0</v>
      </c>
      <c r="J18" s="176">
        <f aca="true" t="shared" si="8" ref="J18:J23">IF(G18&lt;=4,IF(H18&gt;=2,IF(I18&lt;=9,I18+1,10),0),IF(H18&gt;=2,IF(I18&lt;=8.5,I18+1.5,10),0))</f>
        <v>0</v>
      </c>
      <c r="K18" s="177">
        <f aca="true" t="shared" si="9" ref="K18:K23">IF(G18&lt;=4,IF(H18&gt;=3,IF(J18&lt;=9,J18+1,10),0),IF(H18&gt;=3,IF(J18&lt;=8.5,J18+1.5,10),0))</f>
        <v>0</v>
      </c>
      <c r="L18" s="177">
        <f aca="true" t="shared" si="10" ref="L18:L23">IF(G18&lt;=4,IF(H18&gt;=4,IF(K18&lt;=9,K18+1,10),0),IF(H18&gt;=4,IF(K18&lt;=8.5,K18+1.5,10),0))</f>
        <v>0</v>
      </c>
      <c r="M18" s="217">
        <f aca="true" t="shared" si="11" ref="M18:M23">IF(G18&lt;=4,IF(H18&gt;=5,IF(L18&lt;=9,L18+1,10),0),IF(H18&gt;=5,IF(L18&lt;=8.5,L18+1.5,10),0))</f>
        <v>0</v>
      </c>
    </row>
    <row r="19" spans="1:13" ht="12.75">
      <c r="A19" s="29">
        <f t="shared" si="0"/>
        <v>16</v>
      </c>
      <c r="B19" s="187" t="s">
        <v>485</v>
      </c>
      <c r="C19" s="188" t="s">
        <v>146</v>
      </c>
      <c r="D19" s="188" t="s">
        <v>268</v>
      </c>
      <c r="E19" s="188" t="s">
        <v>145</v>
      </c>
      <c r="F19" s="43">
        <v>8.5</v>
      </c>
      <c r="G19" s="168">
        <v>2</v>
      </c>
      <c r="H19" s="42">
        <v>0</v>
      </c>
      <c r="I19" s="176">
        <f t="shared" si="7"/>
        <v>0</v>
      </c>
      <c r="J19" s="176">
        <f t="shared" si="8"/>
        <v>0</v>
      </c>
      <c r="K19" s="177">
        <f t="shared" si="9"/>
        <v>0</v>
      </c>
      <c r="L19" s="177">
        <f t="shared" si="10"/>
        <v>0</v>
      </c>
      <c r="M19" s="217">
        <f t="shared" si="11"/>
        <v>0</v>
      </c>
    </row>
    <row r="20" spans="1:13" ht="12.75">
      <c r="A20" s="29">
        <f t="shared" si="0"/>
        <v>17</v>
      </c>
      <c r="B20" s="187" t="s">
        <v>788</v>
      </c>
      <c r="C20" s="188" t="s">
        <v>155</v>
      </c>
      <c r="D20" s="188" t="s">
        <v>282</v>
      </c>
      <c r="E20" s="188" t="s">
        <v>145</v>
      </c>
      <c r="F20" s="43">
        <v>7.5</v>
      </c>
      <c r="G20" s="168">
        <v>1</v>
      </c>
      <c r="H20" s="42">
        <f>IF(G20="","",G20-1)</f>
        <v>0</v>
      </c>
      <c r="I20" s="176">
        <f t="shared" si="7"/>
        <v>0</v>
      </c>
      <c r="J20" s="176">
        <f t="shared" si="8"/>
        <v>0</v>
      </c>
      <c r="K20" s="177">
        <f t="shared" si="9"/>
        <v>0</v>
      </c>
      <c r="L20" s="177">
        <f t="shared" si="10"/>
        <v>0</v>
      </c>
      <c r="M20" s="217">
        <f t="shared" si="11"/>
        <v>0</v>
      </c>
    </row>
    <row r="21" spans="1:13" ht="12.75">
      <c r="A21" s="29">
        <f t="shared" si="0"/>
        <v>18</v>
      </c>
      <c r="B21" s="187" t="s">
        <v>494</v>
      </c>
      <c r="C21" s="188" t="s">
        <v>167</v>
      </c>
      <c r="D21" s="188" t="s">
        <v>276</v>
      </c>
      <c r="E21" s="188" t="s">
        <v>145</v>
      </c>
      <c r="F21" s="43">
        <v>6</v>
      </c>
      <c r="G21" s="168">
        <v>2</v>
      </c>
      <c r="H21" s="42">
        <v>0</v>
      </c>
      <c r="I21" s="176">
        <f t="shared" si="7"/>
        <v>0</v>
      </c>
      <c r="J21" s="176">
        <f t="shared" si="8"/>
        <v>0</v>
      </c>
      <c r="K21" s="177">
        <f t="shared" si="9"/>
        <v>0</v>
      </c>
      <c r="L21" s="177">
        <f t="shared" si="10"/>
        <v>0</v>
      </c>
      <c r="M21" s="217">
        <f t="shared" si="11"/>
        <v>0</v>
      </c>
    </row>
    <row r="22" spans="1:13" ht="12.75">
      <c r="A22" s="29">
        <f t="shared" si="0"/>
        <v>19</v>
      </c>
      <c r="B22" s="187" t="s">
        <v>826</v>
      </c>
      <c r="C22" s="188" t="s">
        <v>160</v>
      </c>
      <c r="D22" s="188" t="s">
        <v>266</v>
      </c>
      <c r="E22" s="188" t="s">
        <v>145</v>
      </c>
      <c r="F22" s="43">
        <v>2</v>
      </c>
      <c r="G22" s="168">
        <v>1</v>
      </c>
      <c r="H22" s="42">
        <f>IF(G22="","",G22-1)</f>
        <v>0</v>
      </c>
      <c r="I22" s="176">
        <f t="shared" si="7"/>
        <v>0</v>
      </c>
      <c r="J22" s="176">
        <f t="shared" si="8"/>
        <v>0</v>
      </c>
      <c r="K22" s="177">
        <f t="shared" si="9"/>
        <v>0</v>
      </c>
      <c r="L22" s="177">
        <f t="shared" si="10"/>
        <v>0</v>
      </c>
      <c r="M22" s="217">
        <f t="shared" si="11"/>
        <v>0</v>
      </c>
    </row>
    <row r="23" spans="1:13" s="15" customFormat="1" ht="13.5" customHeight="1">
      <c r="A23" s="29">
        <f t="shared" si="0"/>
        <v>20</v>
      </c>
      <c r="B23" s="187" t="s">
        <v>93</v>
      </c>
      <c r="C23" s="188" t="s">
        <v>154</v>
      </c>
      <c r="D23" s="188" t="s">
        <v>314</v>
      </c>
      <c r="E23" s="188" t="s">
        <v>145</v>
      </c>
      <c r="F23" s="43">
        <v>1.4</v>
      </c>
      <c r="G23" s="168">
        <v>2</v>
      </c>
      <c r="H23" s="42">
        <v>0</v>
      </c>
      <c r="I23" s="176">
        <f t="shared" si="7"/>
        <v>0</v>
      </c>
      <c r="J23" s="176">
        <f t="shared" si="8"/>
        <v>0</v>
      </c>
      <c r="K23" s="177">
        <f t="shared" si="9"/>
        <v>0</v>
      </c>
      <c r="L23" s="177">
        <f t="shared" si="10"/>
        <v>0</v>
      </c>
      <c r="M23" s="217">
        <f t="shared" si="11"/>
        <v>0</v>
      </c>
    </row>
    <row r="24" spans="1:13" s="15" customFormat="1" ht="13.5" customHeight="1">
      <c r="A24" s="29">
        <f t="shared" si="0"/>
        <v>21</v>
      </c>
      <c r="B24" s="187" t="s">
        <v>111</v>
      </c>
      <c r="C24" s="188" t="s">
        <v>150</v>
      </c>
      <c r="D24" s="188" t="s">
        <v>276</v>
      </c>
      <c r="E24" s="188" t="s">
        <v>145</v>
      </c>
      <c r="F24" s="43">
        <v>1.2</v>
      </c>
      <c r="G24" s="168">
        <v>2</v>
      </c>
      <c r="H24" s="42">
        <v>0</v>
      </c>
      <c r="I24" s="176">
        <f>IF(G24&lt;=4,IF(H24&gt;=1,IF(F24&lt;=9,F24+1,10),0),IF(H24&gt;=1,IF(F24&lt;=8.5,F24+1.5,10),0))</f>
        <v>0</v>
      </c>
      <c r="J24" s="176">
        <f>IF(G24&lt;=4,IF(H24&gt;=2,IF(I24&lt;=9,I24+1,10),0),IF(H24&gt;=2,IF(I24&lt;=8.5,I24+1.5,10),0))</f>
        <v>0</v>
      </c>
      <c r="K24" s="177">
        <f>IF(G24&lt;=4,IF(H24&gt;=3,IF(J24&lt;=9,J24+1,10),0),IF(H24&gt;=3,IF(J24&lt;=8.5,J24+1.5,10),0))</f>
        <v>0</v>
      </c>
      <c r="L24" s="177">
        <f>IF(G24&lt;=4,IF(H24&gt;=4,IF(K24&lt;=9,K24+1,10),0),IF(H24&gt;=4,IF(K24&lt;=8.5,K24+1.5,10),0))</f>
        <v>0</v>
      </c>
      <c r="M24" s="217">
        <f>IF(G24&lt;=4,IF(H24&gt;=5,IF(L24&lt;=9,L24+1,10),0),IF(H24&gt;=5,IF(L24&lt;=8.5,L24+1.5,10),0))</f>
        <v>0</v>
      </c>
    </row>
    <row r="25" spans="1:13" s="15" customFormat="1" ht="13.5" customHeight="1" thickBot="1">
      <c r="A25" s="29">
        <f t="shared" si="0"/>
        <v>22</v>
      </c>
      <c r="B25" s="187" t="s">
        <v>573</v>
      </c>
      <c r="C25" s="188" t="s">
        <v>167</v>
      </c>
      <c r="D25" s="188" t="s">
        <v>293</v>
      </c>
      <c r="E25" s="188" t="s">
        <v>145</v>
      </c>
      <c r="F25" s="43">
        <v>1.1</v>
      </c>
      <c r="G25" s="168">
        <v>2</v>
      </c>
      <c r="H25" s="42">
        <v>0</v>
      </c>
      <c r="I25" s="176">
        <f>IF(G25&lt;=4,IF(H25&gt;=1,IF(F25&lt;=9,F25+1,10),0),IF(H25&gt;=1,IF(F25&lt;=8.5,F25+1.5,10),0))</f>
        <v>0</v>
      </c>
      <c r="J25" s="176">
        <f>IF(G25&lt;=4,IF(H25&gt;=2,IF(I25&lt;=9,I25+1,10),0),IF(H25&gt;=2,IF(I25&lt;=8.5,I25+1.5,10),0))</f>
        <v>0</v>
      </c>
      <c r="K25" s="177">
        <f>IF(G25&lt;=4,IF(H25&gt;=3,IF(J25&lt;=9,J25+1,10),0),IF(H25&gt;=3,IF(J25&lt;=8.5,J25+1.5,10),0))</f>
        <v>0</v>
      </c>
      <c r="L25" s="177">
        <f>IF(G25&lt;=4,IF(H25&gt;=4,IF(K25&lt;=9,K25+1,10),0),IF(H25&gt;=4,IF(K25&lt;=8.5,K25+1.5,10),0))</f>
        <v>0</v>
      </c>
      <c r="M25" s="217">
        <f>IF(G25&lt;=4,IF(H25&gt;=5,IF(L25&lt;=9,L25+1,10),0),IF(H25&gt;=5,IF(L25&lt;=8.5,L25+1.5,10),0))</f>
        <v>0</v>
      </c>
    </row>
    <row r="26" spans="1:13" s="15" customFormat="1" ht="13.5" customHeight="1">
      <c r="A26" s="281">
        <f t="shared" si="0"/>
        <v>23</v>
      </c>
      <c r="B26" s="282" t="s">
        <v>664</v>
      </c>
      <c r="C26" s="283" t="s">
        <v>150</v>
      </c>
      <c r="D26" s="283" t="s">
        <v>665</v>
      </c>
      <c r="E26" s="283" t="s">
        <v>657</v>
      </c>
      <c r="F26" s="335">
        <v>0.8</v>
      </c>
      <c r="G26" s="284"/>
      <c r="H26" s="283" t="s">
        <v>991</v>
      </c>
      <c r="I26" s="273"/>
      <c r="J26" s="273"/>
      <c r="K26" s="273"/>
      <c r="L26" s="273"/>
      <c r="M26" s="274"/>
    </row>
    <row r="27" spans="1:13" s="15" customFormat="1" ht="13.5" customHeight="1">
      <c r="A27" s="275">
        <f t="shared" si="0"/>
        <v>24</v>
      </c>
      <c r="B27" s="276" t="s">
        <v>666</v>
      </c>
      <c r="C27" s="277" t="s">
        <v>157</v>
      </c>
      <c r="D27" s="277" t="s">
        <v>662</v>
      </c>
      <c r="E27" s="277" t="s">
        <v>657</v>
      </c>
      <c r="F27" s="333">
        <v>0.5</v>
      </c>
      <c r="G27" s="278"/>
      <c r="H27" s="351" t="s">
        <v>991</v>
      </c>
      <c r="I27" s="279"/>
      <c r="J27" s="279"/>
      <c r="K27" s="279"/>
      <c r="L27" s="279"/>
      <c r="M27" s="280"/>
    </row>
    <row r="28" spans="1:13" s="15" customFormat="1" ht="12.75" customHeight="1">
      <c r="A28" s="275">
        <f t="shared" si="0"/>
        <v>25</v>
      </c>
      <c r="B28" s="276" t="s">
        <v>667</v>
      </c>
      <c r="C28" s="277" t="s">
        <v>149</v>
      </c>
      <c r="D28" s="277" t="s">
        <v>323</v>
      </c>
      <c r="E28" s="277" t="s">
        <v>657</v>
      </c>
      <c r="F28" s="333">
        <v>0.4</v>
      </c>
      <c r="G28" s="278"/>
      <c r="H28" s="351" t="s">
        <v>991</v>
      </c>
      <c r="I28" s="279"/>
      <c r="J28" s="279"/>
      <c r="K28" s="279"/>
      <c r="L28" s="279"/>
      <c r="M28" s="280"/>
    </row>
    <row r="29" spans="1:14" s="15" customFormat="1" ht="12.75">
      <c r="A29" s="275">
        <f t="shared" si="0"/>
        <v>26</v>
      </c>
      <c r="B29" s="276" t="s">
        <v>668</v>
      </c>
      <c r="C29" s="277" t="s">
        <v>155</v>
      </c>
      <c r="D29" s="277" t="s">
        <v>633</v>
      </c>
      <c r="E29" s="277" t="s">
        <v>657</v>
      </c>
      <c r="F29" s="333">
        <v>0.3</v>
      </c>
      <c r="G29" s="278"/>
      <c r="H29" s="351" t="s">
        <v>991</v>
      </c>
      <c r="I29" s="279"/>
      <c r="J29" s="279"/>
      <c r="K29" s="279"/>
      <c r="L29" s="279"/>
      <c r="M29" s="280"/>
      <c r="N29" s="8"/>
    </row>
    <row r="30" spans="1:13" s="15" customFormat="1" ht="12.75" customHeight="1">
      <c r="A30" s="275">
        <f t="shared" si="0"/>
        <v>27</v>
      </c>
      <c r="B30" s="276" t="s">
        <v>669</v>
      </c>
      <c r="C30" s="277" t="s">
        <v>146</v>
      </c>
      <c r="D30" s="277" t="s">
        <v>649</v>
      </c>
      <c r="E30" s="277" t="s">
        <v>657</v>
      </c>
      <c r="F30" s="333">
        <v>0.2</v>
      </c>
      <c r="G30" s="278"/>
      <c r="H30" s="351" t="s">
        <v>991</v>
      </c>
      <c r="I30" s="279"/>
      <c r="J30" s="279"/>
      <c r="K30" s="279"/>
      <c r="L30" s="279"/>
      <c r="M30" s="280"/>
    </row>
    <row r="31" spans="1:13" s="15" customFormat="1" ht="12.75" customHeight="1">
      <c r="A31" s="275">
        <f t="shared" si="0"/>
        <v>28</v>
      </c>
      <c r="B31" s="276" t="s">
        <v>670</v>
      </c>
      <c r="C31" s="277" t="s">
        <v>156</v>
      </c>
      <c r="D31" s="277" t="s">
        <v>323</v>
      </c>
      <c r="E31" s="277" t="s">
        <v>657</v>
      </c>
      <c r="F31" s="333">
        <v>0.1</v>
      </c>
      <c r="G31" s="278"/>
      <c r="H31" s="351" t="s">
        <v>991</v>
      </c>
      <c r="I31" s="279"/>
      <c r="J31" s="279"/>
      <c r="K31" s="279"/>
      <c r="L31" s="279"/>
      <c r="M31" s="280"/>
    </row>
    <row r="32" spans="1:13" s="15" customFormat="1" ht="12.75" customHeight="1">
      <c r="A32" s="275">
        <f t="shared" si="0"/>
        <v>29</v>
      </c>
      <c r="B32" s="276" t="s">
        <v>671</v>
      </c>
      <c r="C32" s="277" t="s">
        <v>146</v>
      </c>
      <c r="D32" s="277" t="s">
        <v>278</v>
      </c>
      <c r="E32" s="277" t="s">
        <v>657</v>
      </c>
      <c r="F32" s="333">
        <v>0.1</v>
      </c>
      <c r="G32" s="278"/>
      <c r="H32" s="351" t="s">
        <v>991</v>
      </c>
      <c r="I32" s="279"/>
      <c r="J32" s="279"/>
      <c r="K32" s="279"/>
      <c r="L32" s="279"/>
      <c r="M32" s="280"/>
    </row>
    <row r="33" spans="1:13" s="15" customFormat="1" ht="12.75" customHeight="1" thickBot="1">
      <c r="A33" s="405">
        <f t="shared" si="0"/>
        <v>30</v>
      </c>
      <c r="B33" s="406" t="s">
        <v>672</v>
      </c>
      <c r="C33" s="407" t="s">
        <v>150</v>
      </c>
      <c r="D33" s="407" t="s">
        <v>654</v>
      </c>
      <c r="E33" s="407" t="s">
        <v>657</v>
      </c>
      <c r="F33" s="408">
        <v>0.1</v>
      </c>
      <c r="G33" s="409"/>
      <c r="H33" s="454" t="s">
        <v>991</v>
      </c>
      <c r="I33" s="408"/>
      <c r="J33" s="408"/>
      <c r="K33" s="408"/>
      <c r="L33" s="408"/>
      <c r="M33" s="471"/>
    </row>
    <row r="34" spans="1:13" s="15" customFormat="1" ht="13.5" customHeight="1">
      <c r="A34" s="474">
        <f t="shared" si="0"/>
        <v>31</v>
      </c>
      <c r="B34" s="475" t="s">
        <v>27</v>
      </c>
      <c r="C34" s="476" t="s">
        <v>144</v>
      </c>
      <c r="D34" s="476" t="s">
        <v>277</v>
      </c>
      <c r="E34" s="476" t="s">
        <v>61</v>
      </c>
      <c r="F34" s="473">
        <v>10</v>
      </c>
      <c r="G34" s="475"/>
      <c r="H34" s="475"/>
      <c r="I34" s="475"/>
      <c r="J34" s="475"/>
      <c r="K34" s="475"/>
      <c r="L34" s="475"/>
      <c r="M34" s="477"/>
    </row>
    <row r="35" spans="1:13" s="15" customFormat="1" ht="13.5" customHeight="1">
      <c r="A35" s="341">
        <f t="shared" si="0"/>
        <v>32</v>
      </c>
      <c r="B35" s="329" t="s">
        <v>794</v>
      </c>
      <c r="C35" s="330" t="s">
        <v>156</v>
      </c>
      <c r="D35" s="330" t="s">
        <v>650</v>
      </c>
      <c r="E35" s="330" t="s">
        <v>61</v>
      </c>
      <c r="F35" s="472">
        <v>5</v>
      </c>
      <c r="G35" s="329"/>
      <c r="H35" s="329"/>
      <c r="I35" s="329"/>
      <c r="J35" s="329"/>
      <c r="K35" s="329"/>
      <c r="L35" s="329"/>
      <c r="M35" s="478"/>
    </row>
    <row r="36" spans="1:13" s="15" customFormat="1" ht="13.5" customHeight="1">
      <c r="A36" s="341">
        <f t="shared" si="0"/>
        <v>33</v>
      </c>
      <c r="B36" s="329" t="s">
        <v>1292</v>
      </c>
      <c r="C36" s="330" t="s">
        <v>149</v>
      </c>
      <c r="D36" s="330" t="s">
        <v>675</v>
      </c>
      <c r="E36" s="330" t="s">
        <v>61</v>
      </c>
      <c r="F36" s="472">
        <v>3</v>
      </c>
      <c r="G36" s="329"/>
      <c r="H36" s="329"/>
      <c r="I36" s="329"/>
      <c r="J36" s="329"/>
      <c r="K36" s="329"/>
      <c r="L36" s="329"/>
      <c r="M36" s="478"/>
    </row>
    <row r="37" spans="1:13" s="15" customFormat="1" ht="13.5" customHeight="1">
      <c r="A37" s="341">
        <f t="shared" si="0"/>
        <v>34</v>
      </c>
      <c r="B37" s="329" t="s">
        <v>1354</v>
      </c>
      <c r="C37" s="330" t="s">
        <v>155</v>
      </c>
      <c r="D37" s="330" t="s">
        <v>656</v>
      </c>
      <c r="E37" s="330" t="s">
        <v>61</v>
      </c>
      <c r="F37" s="472">
        <v>1</v>
      </c>
      <c r="G37" s="329"/>
      <c r="H37" s="329"/>
      <c r="I37" s="329"/>
      <c r="J37" s="329"/>
      <c r="K37" s="329"/>
      <c r="L37" s="329"/>
      <c r="M37" s="478"/>
    </row>
    <row r="38" spans="1:13" s="15" customFormat="1" ht="13.5" customHeight="1">
      <c r="A38" s="341">
        <f t="shared" si="0"/>
        <v>35</v>
      </c>
      <c r="B38" s="329" t="s">
        <v>1364</v>
      </c>
      <c r="C38" s="330" t="s">
        <v>159</v>
      </c>
      <c r="D38" s="330" t="s">
        <v>62</v>
      </c>
      <c r="E38" s="330" t="s">
        <v>61</v>
      </c>
      <c r="F38" s="472">
        <v>1</v>
      </c>
      <c r="G38" s="329"/>
      <c r="H38" s="329"/>
      <c r="I38" s="329"/>
      <c r="J38" s="329"/>
      <c r="K38" s="329"/>
      <c r="L38" s="329"/>
      <c r="M38" s="478"/>
    </row>
    <row r="39" spans="1:13" s="15" customFormat="1" ht="13.5" customHeight="1">
      <c r="A39" s="341">
        <f t="shared" si="0"/>
        <v>36</v>
      </c>
      <c r="B39" s="329" t="s">
        <v>1369</v>
      </c>
      <c r="C39" s="330" t="s">
        <v>150</v>
      </c>
      <c r="D39" s="330" t="s">
        <v>651</v>
      </c>
      <c r="E39" s="330" t="s">
        <v>61</v>
      </c>
      <c r="F39" s="472">
        <v>1</v>
      </c>
      <c r="G39" s="329"/>
      <c r="H39" s="329"/>
      <c r="I39" s="329"/>
      <c r="J39" s="329"/>
      <c r="K39" s="329"/>
      <c r="L39" s="329"/>
      <c r="M39" s="478"/>
    </row>
    <row r="40" spans="1:13" s="15" customFormat="1" ht="13.5" customHeight="1">
      <c r="A40" s="341">
        <f t="shared" si="0"/>
        <v>37</v>
      </c>
      <c r="B40" s="329" t="s">
        <v>556</v>
      </c>
      <c r="C40" s="330" t="s">
        <v>169</v>
      </c>
      <c r="D40" s="330" t="s">
        <v>655</v>
      </c>
      <c r="E40" s="330" t="s">
        <v>61</v>
      </c>
      <c r="F40" s="472">
        <v>0.5</v>
      </c>
      <c r="G40" s="329"/>
      <c r="H40" s="329"/>
      <c r="I40" s="329"/>
      <c r="J40" s="329"/>
      <c r="K40" s="329"/>
      <c r="L40" s="329"/>
      <c r="M40" s="478"/>
    </row>
    <row r="41" spans="1:13" s="15" customFormat="1" ht="13.5" customHeight="1">
      <c r="A41" s="341">
        <f t="shared" si="0"/>
        <v>38</v>
      </c>
      <c r="B41" s="329" t="s">
        <v>1394</v>
      </c>
      <c r="C41" s="330" t="s">
        <v>156</v>
      </c>
      <c r="D41" s="330" t="s">
        <v>665</v>
      </c>
      <c r="E41" s="330" t="s">
        <v>61</v>
      </c>
      <c r="F41" s="472">
        <v>0.5</v>
      </c>
      <c r="G41" s="329"/>
      <c r="H41" s="329"/>
      <c r="I41" s="329"/>
      <c r="J41" s="329"/>
      <c r="K41" s="329"/>
      <c r="L41" s="329"/>
      <c r="M41" s="478"/>
    </row>
    <row r="42" spans="1:13" s="15" customFormat="1" ht="13.5" customHeight="1">
      <c r="A42" s="341">
        <f t="shared" si="0"/>
        <v>39</v>
      </c>
      <c r="B42" s="329" t="s">
        <v>1400</v>
      </c>
      <c r="C42" s="330" t="s">
        <v>153</v>
      </c>
      <c r="D42" s="330" t="s">
        <v>675</v>
      </c>
      <c r="E42" s="330" t="s">
        <v>61</v>
      </c>
      <c r="F42" s="472">
        <v>0.5</v>
      </c>
      <c r="G42" s="329"/>
      <c r="H42" s="329"/>
      <c r="I42" s="329"/>
      <c r="J42" s="329"/>
      <c r="K42" s="329"/>
      <c r="L42" s="329"/>
      <c r="M42" s="478"/>
    </row>
    <row r="43" spans="1:13" s="15" customFormat="1" ht="13.5" customHeight="1">
      <c r="A43" s="341">
        <f t="shared" si="0"/>
        <v>40</v>
      </c>
      <c r="B43" s="329" t="s">
        <v>1410</v>
      </c>
      <c r="C43" s="330" t="s">
        <v>165</v>
      </c>
      <c r="D43" s="330" t="s">
        <v>665</v>
      </c>
      <c r="E43" s="330" t="s">
        <v>61</v>
      </c>
      <c r="F43" s="472">
        <v>0.5</v>
      </c>
      <c r="G43" s="329"/>
      <c r="H43" s="329"/>
      <c r="I43" s="329"/>
      <c r="J43" s="329"/>
      <c r="K43" s="329"/>
      <c r="L43" s="329"/>
      <c r="M43" s="478"/>
    </row>
    <row r="44" spans="1:13" s="15" customFormat="1" ht="13.5" customHeight="1">
      <c r="A44" s="341">
        <f t="shared" si="0"/>
        <v>41</v>
      </c>
      <c r="B44" s="329" t="s">
        <v>1411</v>
      </c>
      <c r="C44" s="330" t="s">
        <v>844</v>
      </c>
      <c r="D44" s="330" t="s">
        <v>269</v>
      </c>
      <c r="E44" s="330" t="s">
        <v>61</v>
      </c>
      <c r="F44" s="472">
        <v>0.5</v>
      </c>
      <c r="G44" s="329"/>
      <c r="H44" s="329"/>
      <c r="I44" s="329"/>
      <c r="J44" s="329"/>
      <c r="K44" s="329"/>
      <c r="L44" s="329"/>
      <c r="M44" s="478"/>
    </row>
    <row r="45" spans="1:13" s="15" customFormat="1" ht="13.5" customHeight="1">
      <c r="A45" s="341">
        <f t="shared" si="0"/>
        <v>42</v>
      </c>
      <c r="B45" s="329" t="s">
        <v>1429</v>
      </c>
      <c r="C45" s="330" t="s">
        <v>146</v>
      </c>
      <c r="D45" s="330" t="s">
        <v>292</v>
      </c>
      <c r="E45" s="330" t="s">
        <v>61</v>
      </c>
      <c r="F45" s="472">
        <v>0.3</v>
      </c>
      <c r="G45" s="329"/>
      <c r="H45" s="329"/>
      <c r="I45" s="329"/>
      <c r="J45" s="329"/>
      <c r="K45" s="329"/>
      <c r="L45" s="329"/>
      <c r="M45" s="478"/>
    </row>
    <row r="46" spans="1:13" s="15" customFormat="1" ht="13.5" customHeight="1">
      <c r="A46" s="341">
        <f t="shared" si="0"/>
        <v>43</v>
      </c>
      <c r="B46" s="329" t="s">
        <v>1438</v>
      </c>
      <c r="C46" s="330" t="s">
        <v>156</v>
      </c>
      <c r="D46" s="330" t="s">
        <v>62</v>
      </c>
      <c r="E46" s="330" t="s">
        <v>61</v>
      </c>
      <c r="F46" s="472">
        <v>0.3</v>
      </c>
      <c r="G46" s="329"/>
      <c r="H46" s="329"/>
      <c r="I46" s="329"/>
      <c r="J46" s="329"/>
      <c r="K46" s="329"/>
      <c r="L46" s="329"/>
      <c r="M46" s="478"/>
    </row>
    <row r="47" spans="1:13" s="15" customFormat="1" ht="13.5" customHeight="1">
      <c r="A47" s="341">
        <f t="shared" si="0"/>
        <v>44</v>
      </c>
      <c r="B47" s="329" t="s">
        <v>1454</v>
      </c>
      <c r="C47" s="330" t="s">
        <v>150</v>
      </c>
      <c r="D47" s="330" t="s">
        <v>653</v>
      </c>
      <c r="E47" s="330" t="s">
        <v>61</v>
      </c>
      <c r="F47" s="472">
        <v>0.3</v>
      </c>
      <c r="G47" s="329"/>
      <c r="H47" s="329"/>
      <c r="I47" s="329"/>
      <c r="J47" s="329"/>
      <c r="K47" s="329"/>
      <c r="L47" s="329"/>
      <c r="M47" s="478"/>
    </row>
    <row r="48" spans="1:13" s="15" customFormat="1" ht="13.5" customHeight="1">
      <c r="A48" s="341">
        <f t="shared" si="0"/>
        <v>45</v>
      </c>
      <c r="B48" s="329" t="s">
        <v>1455</v>
      </c>
      <c r="C48" s="330" t="s">
        <v>151</v>
      </c>
      <c r="D48" s="330" t="s">
        <v>268</v>
      </c>
      <c r="E48" s="330" t="s">
        <v>61</v>
      </c>
      <c r="F48" s="472">
        <v>0.3</v>
      </c>
      <c r="G48" s="329"/>
      <c r="H48" s="329"/>
      <c r="I48" s="329"/>
      <c r="J48" s="329"/>
      <c r="K48" s="329"/>
      <c r="L48" s="329"/>
      <c r="M48" s="478"/>
    </row>
    <row r="49" spans="1:13" s="15" customFormat="1" ht="13.5" customHeight="1">
      <c r="A49" s="341">
        <f t="shared" si="0"/>
        <v>46</v>
      </c>
      <c r="B49" s="329" t="s">
        <v>1456</v>
      </c>
      <c r="C49" s="330" t="s">
        <v>159</v>
      </c>
      <c r="D49" s="330" t="s">
        <v>665</v>
      </c>
      <c r="E49" s="330" t="s">
        <v>61</v>
      </c>
      <c r="F49" s="472">
        <v>0.3</v>
      </c>
      <c r="G49" s="329"/>
      <c r="H49" s="329"/>
      <c r="I49" s="329"/>
      <c r="J49" s="329"/>
      <c r="K49" s="329"/>
      <c r="L49" s="329"/>
      <c r="M49" s="478"/>
    </row>
    <row r="50" spans="1:13" s="15" customFormat="1" ht="13.5" customHeight="1">
      <c r="A50" s="341">
        <f t="shared" si="0"/>
        <v>47</v>
      </c>
      <c r="B50" s="329" t="s">
        <v>1488</v>
      </c>
      <c r="C50" s="330" t="s">
        <v>156</v>
      </c>
      <c r="D50" s="330" t="s">
        <v>323</v>
      </c>
      <c r="E50" s="330" t="s">
        <v>61</v>
      </c>
      <c r="F50" s="472">
        <v>0.1</v>
      </c>
      <c r="G50" s="329"/>
      <c r="H50" s="329"/>
      <c r="I50" s="329"/>
      <c r="J50" s="329"/>
      <c r="K50" s="329"/>
      <c r="L50" s="329"/>
      <c r="M50" s="478"/>
    </row>
    <row r="51" spans="1:13" s="15" customFormat="1" ht="13.5" customHeight="1">
      <c r="A51" s="341">
        <f>A50+1</f>
        <v>48</v>
      </c>
      <c r="B51" s="329" t="s">
        <v>1489</v>
      </c>
      <c r="C51" s="330" t="s">
        <v>159</v>
      </c>
      <c r="D51" s="330" t="s">
        <v>269</v>
      </c>
      <c r="E51" s="330" t="s">
        <v>61</v>
      </c>
      <c r="F51" s="472">
        <v>0.1</v>
      </c>
      <c r="G51" s="329"/>
      <c r="H51" s="329"/>
      <c r="I51" s="329"/>
      <c r="J51" s="329"/>
      <c r="K51" s="329"/>
      <c r="L51" s="329"/>
      <c r="M51" s="478"/>
    </row>
    <row r="52" spans="1:13" s="15" customFormat="1" ht="13.5" customHeight="1">
      <c r="A52" s="341">
        <f t="shared" si="0"/>
        <v>49</v>
      </c>
      <c r="B52" s="329" t="s">
        <v>1508</v>
      </c>
      <c r="C52" s="330" t="s">
        <v>144</v>
      </c>
      <c r="D52" s="330" t="s">
        <v>655</v>
      </c>
      <c r="E52" s="330" t="s">
        <v>61</v>
      </c>
      <c r="F52" s="472">
        <v>0.1</v>
      </c>
      <c r="G52" s="329"/>
      <c r="H52" s="329"/>
      <c r="I52" s="329"/>
      <c r="J52" s="329"/>
      <c r="K52" s="329"/>
      <c r="L52" s="329"/>
      <c r="M52" s="478"/>
    </row>
    <row r="53" spans="1:13" s="15" customFormat="1" ht="13.5" customHeight="1" thickBot="1">
      <c r="A53" s="479">
        <f>A52+1</f>
        <v>50</v>
      </c>
      <c r="B53" s="480" t="s">
        <v>1509</v>
      </c>
      <c r="C53" s="481" t="s">
        <v>1458</v>
      </c>
      <c r="D53" s="481" t="s">
        <v>654</v>
      </c>
      <c r="E53" s="481" t="s">
        <v>61</v>
      </c>
      <c r="F53" s="423">
        <v>0.1</v>
      </c>
      <c r="G53" s="480"/>
      <c r="H53" s="480"/>
      <c r="I53" s="480"/>
      <c r="J53" s="480"/>
      <c r="K53" s="480"/>
      <c r="L53" s="480"/>
      <c r="M53" s="482"/>
    </row>
    <row r="54" spans="1:13" s="15" customFormat="1" ht="13.5" customHeight="1" thickBot="1">
      <c r="A54" s="23"/>
      <c r="B54" s="62" t="s">
        <v>168</v>
      </c>
      <c r="C54" s="63"/>
      <c r="D54" s="63"/>
      <c r="E54" s="63"/>
      <c r="F54" s="64">
        <f>SUM(F4:F53)</f>
        <v>81.29999999999997</v>
      </c>
      <c r="G54" s="63"/>
      <c r="H54" s="63"/>
      <c r="I54" s="64">
        <v>55.9</v>
      </c>
      <c r="J54" s="64">
        <v>55.9</v>
      </c>
      <c r="K54" s="64">
        <v>55.9</v>
      </c>
      <c r="L54" s="64">
        <v>55.9</v>
      </c>
      <c r="M54" s="72">
        <v>55.9</v>
      </c>
    </row>
    <row r="55" spans="1:13" s="15" customFormat="1" ht="13.5" customHeight="1" thickBot="1">
      <c r="A55" s="73"/>
      <c r="B55" s="101" t="s">
        <v>990</v>
      </c>
      <c r="C55" s="74"/>
      <c r="D55" s="74"/>
      <c r="E55" s="74"/>
      <c r="F55" s="75"/>
      <c r="G55" s="76"/>
      <c r="H55" s="76"/>
      <c r="I55" s="75">
        <v>0</v>
      </c>
      <c r="J55" s="75"/>
      <c r="K55" s="75"/>
      <c r="L55" s="75"/>
      <c r="M55" s="77"/>
    </row>
    <row r="56" spans="1:13" s="15" customFormat="1" ht="13.5" customHeight="1" thickBot="1">
      <c r="A56" s="23"/>
      <c r="B56" s="11" t="s">
        <v>49</v>
      </c>
      <c r="C56" s="63"/>
      <c r="D56" s="63"/>
      <c r="E56" s="63"/>
      <c r="F56" s="13">
        <f>83-SUM(F54:F55)</f>
        <v>1.7000000000000313</v>
      </c>
      <c r="G56" s="78"/>
      <c r="H56" s="78"/>
      <c r="I56" s="64"/>
      <c r="J56" s="64"/>
      <c r="K56" s="64"/>
      <c r="L56" s="64"/>
      <c r="M56" s="65"/>
    </row>
    <row r="57" spans="1:13" s="15" customFormat="1" ht="13.5" customHeight="1">
      <c r="A57"/>
      <c r="B57"/>
      <c r="C57" s="16"/>
      <c r="D57" s="16"/>
      <c r="E57"/>
      <c r="F57"/>
      <c r="G57"/>
      <c r="H57"/>
      <c r="I57"/>
      <c r="J57"/>
      <c r="K57"/>
      <c r="L57"/>
      <c r="M57"/>
    </row>
    <row r="58" spans="1:13" s="15" customFormat="1" ht="13.5" customHeight="1">
      <c r="A58"/>
      <c r="B58"/>
      <c r="C58" s="16"/>
      <c r="D58" s="16"/>
      <c r="E58"/>
      <c r="F58"/>
      <c r="G58"/>
      <c r="H58"/>
      <c r="I58"/>
      <c r="J58"/>
      <c r="K58"/>
      <c r="L58"/>
      <c r="M58"/>
    </row>
    <row r="59" spans="2:4" s="15" customFormat="1" ht="13.5" customHeight="1" thickBot="1">
      <c r="B59" s="15" t="s">
        <v>1267</v>
      </c>
      <c r="C59" s="8"/>
      <c r="D59" s="8"/>
    </row>
    <row r="60" spans="2:13" s="15" customFormat="1" ht="13.5" customHeight="1">
      <c r="B60" s="551" t="s">
        <v>1066</v>
      </c>
      <c r="C60" s="569" t="s">
        <v>150</v>
      </c>
      <c r="D60" s="569" t="s">
        <v>656</v>
      </c>
      <c r="E60" s="569" t="s">
        <v>1266</v>
      </c>
      <c r="F60" s="552">
        <v>0.7</v>
      </c>
      <c r="G60" s="552"/>
      <c r="H60" s="552"/>
      <c r="I60" s="552"/>
      <c r="J60" s="552"/>
      <c r="K60" s="552"/>
      <c r="L60" s="552"/>
      <c r="M60" s="553"/>
    </row>
    <row r="61" spans="2:13" s="15" customFormat="1" ht="13.5" customHeight="1">
      <c r="B61" s="554" t="s">
        <v>1067</v>
      </c>
      <c r="C61" s="568" t="s">
        <v>146</v>
      </c>
      <c r="D61" s="568" t="s">
        <v>277</v>
      </c>
      <c r="E61" s="568" t="s">
        <v>1266</v>
      </c>
      <c r="F61" s="550">
        <v>0.5</v>
      </c>
      <c r="G61" s="550"/>
      <c r="H61" s="550"/>
      <c r="I61" s="550"/>
      <c r="J61" s="550"/>
      <c r="K61" s="550"/>
      <c r="L61" s="550"/>
      <c r="M61" s="555"/>
    </row>
    <row r="62" spans="2:13" s="15" customFormat="1" ht="13.5" customHeight="1">
      <c r="B62" s="554" t="s">
        <v>1068</v>
      </c>
      <c r="C62" s="568" t="s">
        <v>153</v>
      </c>
      <c r="D62" s="568" t="s">
        <v>650</v>
      </c>
      <c r="E62" s="568" t="s">
        <v>1266</v>
      </c>
      <c r="F62" s="550">
        <v>0.4</v>
      </c>
      <c r="G62" s="550"/>
      <c r="H62" s="550"/>
      <c r="I62" s="550"/>
      <c r="J62" s="550"/>
      <c r="K62" s="550"/>
      <c r="L62" s="550"/>
      <c r="M62" s="555"/>
    </row>
    <row r="63" spans="2:13" s="15" customFormat="1" ht="13.5" customHeight="1">
      <c r="B63" s="554" t="s">
        <v>1069</v>
      </c>
      <c r="C63" s="568" t="s">
        <v>151</v>
      </c>
      <c r="D63" s="568" t="s">
        <v>662</v>
      </c>
      <c r="E63" s="568" t="s">
        <v>1266</v>
      </c>
      <c r="F63" s="550">
        <v>0.3</v>
      </c>
      <c r="G63" s="550"/>
      <c r="H63" s="550"/>
      <c r="I63" s="550"/>
      <c r="J63" s="550"/>
      <c r="K63" s="550"/>
      <c r="L63" s="550"/>
      <c r="M63" s="555"/>
    </row>
    <row r="64" spans="2:13" s="15" customFormat="1" ht="13.5" customHeight="1">
      <c r="B64" s="554" t="s">
        <v>1070</v>
      </c>
      <c r="C64" s="568" t="s">
        <v>162</v>
      </c>
      <c r="D64" s="568" t="s">
        <v>656</v>
      </c>
      <c r="E64" s="568" t="s">
        <v>1266</v>
      </c>
      <c r="F64" s="550">
        <v>0.2</v>
      </c>
      <c r="G64" s="550"/>
      <c r="H64" s="550"/>
      <c r="I64" s="550"/>
      <c r="J64" s="550"/>
      <c r="K64" s="550"/>
      <c r="L64" s="550"/>
      <c r="M64" s="555"/>
    </row>
    <row r="65" spans="2:13" s="15" customFormat="1" ht="13.5" customHeight="1">
      <c r="B65" s="554" t="s">
        <v>1071</v>
      </c>
      <c r="C65" s="568" t="s">
        <v>155</v>
      </c>
      <c r="D65" s="568" t="s">
        <v>637</v>
      </c>
      <c r="E65" s="568" t="s">
        <v>1266</v>
      </c>
      <c r="F65" s="550">
        <v>0.1</v>
      </c>
      <c r="G65" s="550"/>
      <c r="H65" s="550"/>
      <c r="I65" s="550"/>
      <c r="J65" s="550"/>
      <c r="K65" s="550"/>
      <c r="L65" s="550"/>
      <c r="M65" s="555"/>
    </row>
    <row r="66" spans="2:13" s="15" customFormat="1" ht="13.5" customHeight="1">
      <c r="B66" s="554" t="s">
        <v>1072</v>
      </c>
      <c r="C66" s="568" t="s">
        <v>159</v>
      </c>
      <c r="D66" s="568" t="s">
        <v>649</v>
      </c>
      <c r="E66" s="568" t="s">
        <v>1266</v>
      </c>
      <c r="F66" s="550">
        <v>0.1</v>
      </c>
      <c r="G66" s="550"/>
      <c r="H66" s="550"/>
      <c r="I66" s="550"/>
      <c r="J66" s="550"/>
      <c r="K66" s="550"/>
      <c r="L66" s="550"/>
      <c r="M66" s="555"/>
    </row>
    <row r="67" spans="2:13" s="15" customFormat="1" ht="13.5" customHeight="1">
      <c r="B67" s="554" t="s">
        <v>1073</v>
      </c>
      <c r="C67" s="568" t="s">
        <v>150</v>
      </c>
      <c r="D67" s="568" t="s">
        <v>655</v>
      </c>
      <c r="E67" s="568" t="s">
        <v>1266</v>
      </c>
      <c r="F67" s="550">
        <v>0.1</v>
      </c>
      <c r="G67" s="550"/>
      <c r="H67" s="550"/>
      <c r="I67" s="550"/>
      <c r="J67" s="550"/>
      <c r="K67" s="550"/>
      <c r="L67" s="550"/>
      <c r="M67" s="555"/>
    </row>
    <row r="68" spans="2:13" s="15" customFormat="1" ht="13.5" customHeight="1">
      <c r="B68" s="554" t="s">
        <v>1074</v>
      </c>
      <c r="C68" s="568" t="s">
        <v>155</v>
      </c>
      <c r="D68" s="568" t="s">
        <v>675</v>
      </c>
      <c r="E68" s="568" t="s">
        <v>1266</v>
      </c>
      <c r="F68" s="550">
        <v>0.1</v>
      </c>
      <c r="G68" s="550"/>
      <c r="H68" s="550"/>
      <c r="I68" s="550"/>
      <c r="J68" s="550"/>
      <c r="K68" s="550"/>
      <c r="L68" s="550"/>
      <c r="M68" s="555"/>
    </row>
    <row r="69" spans="2:13" s="15" customFormat="1" ht="13.5" customHeight="1" thickBot="1">
      <c r="B69" s="556" t="s">
        <v>1075</v>
      </c>
      <c r="C69" s="570" t="s">
        <v>153</v>
      </c>
      <c r="D69" s="570" t="s">
        <v>633</v>
      </c>
      <c r="E69" s="570" t="s">
        <v>1266</v>
      </c>
      <c r="F69" s="557">
        <v>0.1</v>
      </c>
      <c r="G69" s="557"/>
      <c r="H69" s="557"/>
      <c r="I69" s="557"/>
      <c r="J69" s="557"/>
      <c r="K69" s="557"/>
      <c r="L69" s="557"/>
      <c r="M69" s="558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</sheetData>
  <mergeCells count="1">
    <mergeCell ref="B1:E1"/>
  </mergeCells>
  <hyperlinks>
    <hyperlink ref="B4" r:id="rId1" display="http://www.nfl.com/draft/profiles/2005/smith_alex_qb"/>
    <hyperlink ref="B23" r:id="rId2" display="http://www.nfl.com/draft/profiles/2005/burnett_kevin"/>
    <hyperlink ref="B13" r:id="rId3" display="http://www.nfl.com/draft/profiles/2005/barnes_khalif"/>
    <hyperlink ref="B24" r:id="rId4" display="http://www.nfl.com/draft/profiles/2005/mccoy_matt"/>
    <hyperlink ref="B14" r:id="rId5" display="http://www.nfl.com/draft/profiles/2005/canty_chris"/>
    <hyperlink ref="B15" r:id="rId6" display="http://www.nfl.com/draft/profiles/2005/boley_michael"/>
    <hyperlink ref="D2" r:id="rId7" display="mailto:RSarce@comcast.net"/>
  </hyperlinks>
  <printOptions/>
  <pageMargins left="0.75" right="0.75" top="1" bottom="1" header="0.5" footer="0.5"/>
  <pageSetup horizontalDpi="600" verticalDpi="600" orientation="portrait" r:id="rId8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/>
  </sheetPr>
  <dimension ref="A1:IV73"/>
  <sheetViews>
    <sheetView workbookViewId="0" topLeftCell="A28">
      <selection activeCell="D37" sqref="D37"/>
    </sheetView>
  </sheetViews>
  <sheetFormatPr defaultColWidth="9.140625" defaultRowHeight="13.5" customHeight="1"/>
  <cols>
    <col min="1" max="1" width="7.421875" style="0" bestFit="1" customWidth="1"/>
    <col min="2" max="2" width="22.00390625" style="0" bestFit="1" customWidth="1"/>
    <col min="3" max="3" width="8.28125" style="0" bestFit="1" customWidth="1"/>
    <col min="4" max="4" width="8.28125" style="16" customWidth="1"/>
    <col min="5" max="5" width="10.00390625" style="0" bestFit="1" customWidth="1"/>
    <col min="6" max="6" width="8.7109375" style="0" bestFit="1" customWidth="1"/>
    <col min="8" max="8" width="13.8515625" style="0" customWidth="1"/>
    <col min="9" max="10" width="8.7109375" style="0" bestFit="1" customWidth="1"/>
    <col min="11" max="11" width="9.57421875" style="0" bestFit="1" customWidth="1"/>
    <col min="14" max="14" width="3.28125" style="0" bestFit="1" customWidth="1"/>
    <col min="15" max="15" width="4.00390625" style="0" bestFit="1" customWidth="1"/>
    <col min="16" max="16" width="25.28125" style="0" bestFit="1" customWidth="1"/>
    <col min="17" max="17" width="6.8515625" style="0" bestFit="1" customWidth="1"/>
  </cols>
  <sheetData>
    <row r="1" spans="1:12" ht="20.25" customHeight="1">
      <c r="A1" s="1"/>
      <c r="B1" s="633" t="s">
        <v>643</v>
      </c>
      <c r="C1" s="633"/>
      <c r="D1" s="633"/>
      <c r="E1" s="633"/>
      <c r="F1" s="633"/>
      <c r="G1" s="633"/>
      <c r="H1" s="26"/>
      <c r="I1" s="27"/>
      <c r="J1" s="27"/>
      <c r="K1" s="1"/>
      <c r="L1" s="2"/>
    </row>
    <row r="2" spans="1:12" s="120" customFormat="1" ht="12.75">
      <c r="A2" s="133"/>
      <c r="B2" s="134" t="s">
        <v>1628</v>
      </c>
      <c r="C2" s="134"/>
      <c r="D2" s="636" t="s">
        <v>1625</v>
      </c>
      <c r="E2" s="632"/>
      <c r="F2" s="632"/>
      <c r="G2" s="637" t="s">
        <v>1009</v>
      </c>
      <c r="H2" s="638"/>
      <c r="I2" s="136"/>
      <c r="J2" s="136"/>
      <c r="K2" s="133"/>
      <c r="L2" s="134"/>
    </row>
    <row r="3" spans="1:13" ht="26.25" customHeight="1" thickBot="1">
      <c r="A3" s="3"/>
      <c r="B3" s="4" t="s">
        <v>139</v>
      </c>
      <c r="C3" s="3" t="s">
        <v>140</v>
      </c>
      <c r="D3" s="3" t="s">
        <v>260</v>
      </c>
      <c r="E3" s="3" t="s">
        <v>141</v>
      </c>
      <c r="F3" s="32" t="s">
        <v>4</v>
      </c>
      <c r="G3" s="32" t="s">
        <v>142</v>
      </c>
      <c r="H3" s="32" t="s">
        <v>5</v>
      </c>
      <c r="I3" s="32">
        <v>2009</v>
      </c>
      <c r="J3" s="32">
        <v>2010</v>
      </c>
      <c r="K3" s="32">
        <v>2011</v>
      </c>
      <c r="L3" s="32">
        <v>2012</v>
      </c>
      <c r="M3" s="32">
        <f>L3+1</f>
        <v>2013</v>
      </c>
    </row>
    <row r="4" spans="1:13" ht="13.5" customHeight="1">
      <c r="A4" s="5">
        <f>A3+1</f>
        <v>1</v>
      </c>
      <c r="B4" s="38" t="s">
        <v>789</v>
      </c>
      <c r="C4" s="40" t="s">
        <v>144</v>
      </c>
      <c r="D4" s="40" t="s">
        <v>270</v>
      </c>
      <c r="E4" s="197" t="s">
        <v>145</v>
      </c>
      <c r="F4" s="41">
        <v>7.5</v>
      </c>
      <c r="G4" s="40">
        <v>5</v>
      </c>
      <c r="H4" s="40">
        <f aca="true" t="shared" si="0" ref="H4:H21">IF(G4="","",G4-1)</f>
        <v>4</v>
      </c>
      <c r="I4" s="58">
        <f aca="true" t="shared" si="1" ref="I4:I21">IF(G4="","",IF(G4&lt;=4,IF(H4&gt;=1,IF(F4&lt;=9,F4+1,10),0),IF(H4&gt;=1,IF(F4&lt;=8.5,F4+1.5,10),0)))</f>
        <v>9</v>
      </c>
      <c r="J4" s="58">
        <f aca="true" t="shared" si="2" ref="J4:J21">IF(G4="","",IF(G4&lt;=4,IF(H4&gt;=2,IF(I4&lt;=9,I4+1,10),0),IF(H4&gt;=2,IF(I4&lt;=8.5,I4+1.5,10),0)))</f>
        <v>10</v>
      </c>
      <c r="K4" s="58">
        <f aca="true" t="shared" si="3" ref="K4:K21">IF(G4="","",IF(G4&lt;=4,IF(H4&gt;=3,IF(J4&lt;=9,J4+1,10),0),IF(H4&gt;=3,IF(J4&lt;=8.5,J4+1.5,10),0)))</f>
        <v>10</v>
      </c>
      <c r="L4" s="58">
        <f aca="true" t="shared" si="4" ref="L4:L21">IF(G4="","",IF(G4&lt;=4,IF(H4&gt;=4,IF(K4&lt;=9,K4+1,10),0),IF(H4&gt;=4,IF(K4&lt;=8.5,K4+1.5,10),0)))</f>
        <v>10</v>
      </c>
      <c r="M4" s="59">
        <f aca="true" t="shared" si="5" ref="M4:M21">IF(G4="","",IF(G4&lt;=4,IF(H4&gt;=5,IF(L4&lt;=9,L4+1,10),0),IF(H4&gt;=5,IF(L4&lt;=8.5,L4+1.5,10),0)))</f>
        <v>0</v>
      </c>
    </row>
    <row r="5" spans="1:13" ht="13.5" customHeight="1">
      <c r="A5" s="29">
        <f>A4+1</f>
        <v>2</v>
      </c>
      <c r="B5" s="39" t="s">
        <v>829</v>
      </c>
      <c r="C5" s="42" t="s">
        <v>159</v>
      </c>
      <c r="D5" s="42" t="s">
        <v>277</v>
      </c>
      <c r="E5" s="188" t="s">
        <v>145</v>
      </c>
      <c r="F5" s="43">
        <v>1</v>
      </c>
      <c r="G5" s="42">
        <v>5</v>
      </c>
      <c r="H5" s="42">
        <f t="shared" si="0"/>
        <v>4</v>
      </c>
      <c r="I5" s="57">
        <f t="shared" si="1"/>
        <v>2.5</v>
      </c>
      <c r="J5" s="57">
        <f t="shared" si="2"/>
        <v>4</v>
      </c>
      <c r="K5" s="57">
        <f t="shared" si="3"/>
        <v>5.5</v>
      </c>
      <c r="L5" s="57">
        <f t="shared" si="4"/>
        <v>7</v>
      </c>
      <c r="M5" s="60">
        <f t="shared" si="5"/>
        <v>0</v>
      </c>
    </row>
    <row r="6" spans="1:13" ht="13.5" customHeight="1">
      <c r="A6" s="70">
        <f>A5+1</f>
        <v>3</v>
      </c>
      <c r="B6" s="175" t="s">
        <v>388</v>
      </c>
      <c r="C6" s="168" t="s">
        <v>156</v>
      </c>
      <c r="D6" s="168" t="s">
        <v>279</v>
      </c>
      <c r="E6" s="188" t="s">
        <v>145</v>
      </c>
      <c r="F6" s="176">
        <v>0.8</v>
      </c>
      <c r="G6" s="168">
        <v>5</v>
      </c>
      <c r="H6" s="168">
        <f t="shared" si="0"/>
        <v>4</v>
      </c>
      <c r="I6" s="57">
        <f t="shared" si="1"/>
        <v>2.3</v>
      </c>
      <c r="J6" s="57">
        <f t="shared" si="2"/>
        <v>3.8</v>
      </c>
      <c r="K6" s="57">
        <f t="shared" si="3"/>
        <v>5.3</v>
      </c>
      <c r="L6" s="57">
        <f t="shared" si="4"/>
        <v>6.8</v>
      </c>
      <c r="M6" s="60">
        <f t="shared" si="5"/>
        <v>0</v>
      </c>
    </row>
    <row r="7" spans="1:13" ht="13.5" customHeight="1">
      <c r="A7" s="29">
        <f aca="true" t="shared" si="6" ref="A7:A54">A6+1</f>
        <v>4</v>
      </c>
      <c r="B7" s="39" t="s">
        <v>68</v>
      </c>
      <c r="C7" s="42" t="s">
        <v>157</v>
      </c>
      <c r="D7" s="42" t="s">
        <v>289</v>
      </c>
      <c r="E7" s="188" t="s">
        <v>145</v>
      </c>
      <c r="F7" s="43">
        <v>2.5</v>
      </c>
      <c r="G7" s="42">
        <v>5</v>
      </c>
      <c r="H7" s="42">
        <v>3</v>
      </c>
      <c r="I7" s="57">
        <f>IF(G7="","",IF(G7&lt;=4,IF(H7&gt;=1,IF(F7&lt;=9,F7+1,10),0),IF(H7&gt;=1,IF(F7&lt;=8.5,F7+1.5,10),0)))</f>
        <v>4</v>
      </c>
      <c r="J7" s="57">
        <f>IF(G7="","",IF(G7&lt;=4,IF(H7&gt;=2,IF(I7&lt;=9,I7+1,10),0),IF(H7&gt;=2,IF(I7&lt;=8.5,I7+1.5,10),0)))</f>
        <v>5.5</v>
      </c>
      <c r="K7" s="57">
        <f>IF(G7="","",IF(G7&lt;=4,IF(H7&gt;=3,IF(J7&lt;=9,J7+1,10),0),IF(H7&gt;=3,IF(J7&lt;=8.5,J7+1.5,10),0)))</f>
        <v>7</v>
      </c>
      <c r="L7" s="57">
        <f>IF(G7="","",IF(G7&lt;=4,IF(H7&gt;=4,IF(K7&lt;=9,K7+1,10),0),IF(H7&gt;=4,IF(K7&lt;=8.5,K7+1.5,10),0)))</f>
        <v>0</v>
      </c>
      <c r="M7" s="60">
        <f>IF(G7="","",IF(G7&lt;=4,IF(H7&gt;=5,IF(L7&lt;=9,L7+1,10),0),IF(H7&gt;=5,IF(L7&lt;=8.5,L7+1.5,10),0)))</f>
        <v>0</v>
      </c>
    </row>
    <row r="8" spans="1:13" ht="13.5" customHeight="1">
      <c r="A8" s="70">
        <f t="shared" si="6"/>
        <v>5</v>
      </c>
      <c r="B8" s="175" t="s">
        <v>418</v>
      </c>
      <c r="C8" s="168" t="s">
        <v>157</v>
      </c>
      <c r="D8" s="168" t="s">
        <v>283</v>
      </c>
      <c r="E8" s="188" t="s">
        <v>145</v>
      </c>
      <c r="F8" s="176">
        <v>0.4</v>
      </c>
      <c r="G8" s="168">
        <v>4</v>
      </c>
      <c r="H8" s="168">
        <f t="shared" si="0"/>
        <v>3</v>
      </c>
      <c r="I8" s="57">
        <f t="shared" si="1"/>
        <v>1.4</v>
      </c>
      <c r="J8" s="57">
        <f t="shared" si="2"/>
        <v>2.4</v>
      </c>
      <c r="K8" s="57">
        <f t="shared" si="3"/>
        <v>3.4</v>
      </c>
      <c r="L8" s="57">
        <f t="shared" si="4"/>
        <v>0</v>
      </c>
      <c r="M8" s="60">
        <f t="shared" si="5"/>
        <v>0</v>
      </c>
    </row>
    <row r="9" spans="1:13" ht="13.5" customHeight="1">
      <c r="A9" s="70">
        <f t="shared" si="6"/>
        <v>6</v>
      </c>
      <c r="B9" s="175" t="s">
        <v>415</v>
      </c>
      <c r="C9" s="168" t="s">
        <v>157</v>
      </c>
      <c r="D9" s="168" t="s">
        <v>314</v>
      </c>
      <c r="E9" s="188" t="s">
        <v>145</v>
      </c>
      <c r="F9" s="176">
        <v>0.4</v>
      </c>
      <c r="G9" s="168">
        <v>3</v>
      </c>
      <c r="H9" s="168">
        <f t="shared" si="0"/>
        <v>2</v>
      </c>
      <c r="I9" s="57">
        <f t="shared" si="1"/>
        <v>1.4</v>
      </c>
      <c r="J9" s="57">
        <f t="shared" si="2"/>
        <v>2.4</v>
      </c>
      <c r="K9" s="57">
        <f t="shared" si="3"/>
        <v>0</v>
      </c>
      <c r="L9" s="57">
        <f t="shared" si="4"/>
        <v>0</v>
      </c>
      <c r="M9" s="60">
        <f t="shared" si="5"/>
        <v>0</v>
      </c>
    </row>
    <row r="10" spans="1:13" ht="13.5" customHeight="1">
      <c r="A10" s="29">
        <f t="shared" si="6"/>
        <v>7</v>
      </c>
      <c r="B10" s="39" t="s">
        <v>487</v>
      </c>
      <c r="C10" s="42" t="s">
        <v>156</v>
      </c>
      <c r="D10" s="42" t="s">
        <v>281</v>
      </c>
      <c r="E10" s="188" t="s">
        <v>145</v>
      </c>
      <c r="F10" s="43">
        <v>8.5</v>
      </c>
      <c r="G10" s="42">
        <v>3</v>
      </c>
      <c r="H10" s="42">
        <v>1</v>
      </c>
      <c r="I10" s="57">
        <f>IF(G10&lt;=4,IF(H10&gt;=1,IF(F10&lt;=9,F10+1,10),0),IF(H10&gt;=1,IF(F10&lt;=8.5,F10+1.5,10),0))</f>
        <v>9.5</v>
      </c>
      <c r="J10" s="57">
        <f>IF(G10&lt;=4,IF(H10&gt;=2,IF(I10&lt;=9,I10+1,10),0),IF(H10&gt;=2,IF(I10&lt;=8.5,I10+1.5,10),0))</f>
        <v>0</v>
      </c>
      <c r="K10" s="57">
        <f>IF(G10&lt;=4,IF(H10&gt;=3,IF(J10&lt;=9,J10+1,10),0),IF(H10&gt;=3,IF(J10&lt;=8.5,J10+1.5,10),0))</f>
        <v>0</v>
      </c>
      <c r="L10" s="57">
        <f>IF(G10&lt;=4,IF(H10&gt;=4,IF(K10&lt;=9,K10+1,10),0),IF(H10&gt;=4,IF(K10&lt;=8.5,K10+1.5,10),0))</f>
        <v>0</v>
      </c>
      <c r="M10" s="60">
        <f>IF(G10&lt;=4,IF(H10&gt;=5,IF(L10&lt;=9,L10+1,10),0),IF(H10&gt;=5,IF(L10&lt;=8.5,L10+1.5,10),0))</f>
        <v>0</v>
      </c>
    </row>
    <row r="11" spans="1:13" ht="13.5" customHeight="1">
      <c r="A11" s="29">
        <f t="shared" si="6"/>
        <v>8</v>
      </c>
      <c r="B11" s="39" t="s">
        <v>329</v>
      </c>
      <c r="C11" s="42" t="s">
        <v>149</v>
      </c>
      <c r="D11" s="42" t="s">
        <v>281</v>
      </c>
      <c r="E11" s="188" t="s">
        <v>145</v>
      </c>
      <c r="F11" s="43">
        <v>2.3</v>
      </c>
      <c r="G11" s="168">
        <v>4</v>
      </c>
      <c r="H11" s="42">
        <v>1</v>
      </c>
      <c r="I11" s="176">
        <f>IF(G11&lt;=4,IF(H11&gt;=1,IF(F11&lt;=9,F11+1,10),0),IF(H11&gt;=1,IF(F11&lt;=8.5,F11+1.5,10),0))</f>
        <v>3.3</v>
      </c>
      <c r="J11" s="176">
        <f>IF(G11&lt;=4,IF(H11&gt;=2,IF(I11&lt;=9,I11+1,10),0),IF(H11&gt;=2,IF(I11&lt;=8.5,I11+1.5,10),0))</f>
        <v>0</v>
      </c>
      <c r="K11" s="177">
        <f>IF(G11&lt;=4,IF(H11&gt;=3,IF(J11&lt;=9,J11+1,10),0),IF(H11&gt;=3,IF(J11&lt;=8.5,J11+1.5,10),0))</f>
        <v>0</v>
      </c>
      <c r="L11" s="177">
        <f>IF(G11&lt;=4,IF(H11&gt;=4,IF(K11&lt;=9,K11+1,10),0),IF(H11&gt;=4,IF(K11&lt;=8.5,K11+1.5,10),0))</f>
        <v>0</v>
      </c>
      <c r="M11" s="193">
        <f>IF(G11&lt;=4,IF(H11&gt;=5,IF(L11&lt;=9,L11+1,10),0),IF(H11&gt;=5,IF(L11&lt;=8.5,L11+1.5,10),0))</f>
        <v>0</v>
      </c>
    </row>
    <row r="12" spans="1:256" s="45" customFormat="1" ht="13.5" customHeight="1">
      <c r="A12" s="29">
        <f t="shared" si="6"/>
        <v>9</v>
      </c>
      <c r="B12" s="93" t="s">
        <v>109</v>
      </c>
      <c r="C12" s="94" t="s">
        <v>167</v>
      </c>
      <c r="D12" s="94" t="s">
        <v>277</v>
      </c>
      <c r="E12" s="269" t="s">
        <v>145</v>
      </c>
      <c r="F12" s="376">
        <v>1.3</v>
      </c>
      <c r="G12" s="94">
        <v>3</v>
      </c>
      <c r="H12" s="94">
        <v>1</v>
      </c>
      <c r="I12" s="57">
        <f>IF(G12&lt;=4,IF(H12&gt;=1,IF(F12&lt;=9,F12+1,10),0),IF(H12&gt;=1,IF(F12&lt;=8.5,F12+1.5,10),0))</f>
        <v>2.3</v>
      </c>
      <c r="J12" s="57">
        <f>IF(G12&lt;=4,IF(H12&gt;=2,IF(I12&lt;=9,I12+1,10),0),IF(H12&gt;=2,IF(I12&lt;=8.5,I12+1.5,10),0))</f>
        <v>0</v>
      </c>
      <c r="K12" s="57">
        <f>IF(G12&lt;=4,IF(H12&gt;=3,IF(J12&lt;=9,J12+1,10),0),IF(H12&gt;=3,IF(J12&lt;=8.5,J12+1.5,10),0))</f>
        <v>0</v>
      </c>
      <c r="L12" s="57">
        <f>IF(G12&lt;=4,IF(H12&gt;=4,IF(K12&lt;=9,K12+1,10),0),IF(H12&gt;=4,IF(K12&lt;=8.5,K12+1.5,10),0))</f>
        <v>0</v>
      </c>
      <c r="M12" s="60">
        <f>IF(G12&lt;=4,IF(H12&gt;=5,IF(L12&lt;=9,L12+1,10),0),IF(H12&gt;=5,IF(L12&lt;=8.5,L12+1.5,10),0))</f>
        <v>0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13" ht="13.5" customHeight="1">
      <c r="A13" s="29">
        <f t="shared" si="6"/>
        <v>10</v>
      </c>
      <c r="B13" s="39" t="s">
        <v>859</v>
      </c>
      <c r="C13" s="42" t="s">
        <v>160</v>
      </c>
      <c r="D13" s="42" t="s">
        <v>265</v>
      </c>
      <c r="E13" s="188" t="s">
        <v>145</v>
      </c>
      <c r="F13" s="43">
        <v>0.5</v>
      </c>
      <c r="G13" s="42">
        <v>2</v>
      </c>
      <c r="H13" s="42">
        <f t="shared" si="0"/>
        <v>1</v>
      </c>
      <c r="I13" s="57">
        <f t="shared" si="1"/>
        <v>1.5</v>
      </c>
      <c r="J13" s="57">
        <f t="shared" si="2"/>
        <v>0</v>
      </c>
      <c r="K13" s="57">
        <f t="shared" si="3"/>
        <v>0</v>
      </c>
      <c r="L13" s="57">
        <f t="shared" si="4"/>
        <v>0</v>
      </c>
      <c r="M13" s="60">
        <f t="shared" si="5"/>
        <v>0</v>
      </c>
    </row>
    <row r="14" spans="1:13" ht="13.5" customHeight="1">
      <c r="A14" s="29">
        <f t="shared" si="6"/>
        <v>11</v>
      </c>
      <c r="B14" s="39" t="s">
        <v>194</v>
      </c>
      <c r="C14" s="42" t="s">
        <v>149</v>
      </c>
      <c r="D14" s="42" t="s">
        <v>271</v>
      </c>
      <c r="E14" s="42" t="s">
        <v>145</v>
      </c>
      <c r="F14" s="43">
        <v>3.4</v>
      </c>
      <c r="G14" s="42">
        <v>4</v>
      </c>
      <c r="H14" s="42">
        <v>0</v>
      </c>
      <c r="I14" s="57">
        <f>IF(G14&lt;=4,IF(H14&gt;=1,IF(F14&lt;=9,F14+1,10),0),IF(H14&gt;=1,IF(F14&lt;=8.5,F14+1.5,10),0))</f>
        <v>0</v>
      </c>
      <c r="J14" s="57">
        <f>IF(G14&lt;=4,IF(H14&gt;=2,IF(I14&lt;=9,I14+1,10),0),IF(H14&gt;=2,IF(I14&lt;=8.5,I14+1.5,10),0))</f>
        <v>0</v>
      </c>
      <c r="K14" s="57">
        <f>IF(G14&lt;=4,IF(H14&gt;=3,IF(J14&lt;=9,J14+1,10),0),IF(H14&gt;=3,IF(J14&lt;=8.5,J14+1.5,10),0))</f>
        <v>0</v>
      </c>
      <c r="L14" s="57">
        <f>IF(G14&lt;=4,IF(H14&gt;=4,IF(K14&lt;=9,K14+1,10),0),IF(H14&gt;=4,IF(K14&lt;=8.5,K14+1.5,10),0))</f>
        <v>0</v>
      </c>
      <c r="M14" s="60">
        <f>IF(G14&lt;=4,IF(H14&gt;=5,IF(L14&lt;=9,L14+1,10),0),IF(H14&gt;=5,IF(L14&lt;=8.5,L14+1.5,10),0))</f>
        <v>0</v>
      </c>
    </row>
    <row r="15" spans="1:13" ht="13.5" customHeight="1">
      <c r="A15" s="29">
        <f t="shared" si="6"/>
        <v>12</v>
      </c>
      <c r="B15" s="39" t="s">
        <v>195</v>
      </c>
      <c r="C15" s="42" t="s">
        <v>146</v>
      </c>
      <c r="D15" s="42" t="s">
        <v>270</v>
      </c>
      <c r="E15" s="42" t="s">
        <v>145</v>
      </c>
      <c r="F15" s="43">
        <v>3.2</v>
      </c>
      <c r="G15" s="42">
        <v>4</v>
      </c>
      <c r="H15" s="42">
        <v>0</v>
      </c>
      <c r="I15" s="57">
        <f>IF(G15&lt;=4,IF(H15&gt;=1,IF(F15&lt;=9,F15+1,10),0),IF(H15&gt;=1,IF(F15&lt;=8.5,F15+1.5,10),0))</f>
        <v>0</v>
      </c>
      <c r="J15" s="57">
        <f>IF(G15&lt;=4,IF(H15&gt;=2,IF(I15&lt;=9,I15+1,10),0),IF(H15&gt;=2,IF(I15&lt;=8.5,I15+1.5,10),0))</f>
        <v>0</v>
      </c>
      <c r="K15" s="57">
        <f>IF(G15&lt;=4,IF(H15&gt;=3,IF(J15&lt;=9,J15+1,10),0),IF(H15&gt;=3,IF(J15&lt;=8.5,J15+1.5,10),0))</f>
        <v>0</v>
      </c>
      <c r="L15" s="57">
        <f>IF(G15&lt;=4,IF(H15&gt;=4,IF(K15&lt;=9,K15+1,10),0),IF(H15&gt;=4,IF(K15&lt;=8.5,K15+1.5,10),0))</f>
        <v>0</v>
      </c>
      <c r="M15" s="60">
        <f>IF(G15&lt;=4,IF(H15&gt;=5,IF(L15&lt;=9,L15+1,10),0),IF(H15&gt;=5,IF(L15&lt;=8.5,L15+1.5,10),0))</f>
        <v>0</v>
      </c>
    </row>
    <row r="16" spans="1:13" ht="13.5" customHeight="1">
      <c r="A16" s="29">
        <f t="shared" si="6"/>
        <v>13</v>
      </c>
      <c r="B16" s="187" t="s">
        <v>300</v>
      </c>
      <c r="C16" s="188" t="s">
        <v>153</v>
      </c>
      <c r="D16" s="188" t="s">
        <v>282</v>
      </c>
      <c r="E16" s="188" t="s">
        <v>145</v>
      </c>
      <c r="F16" s="43">
        <v>2.5</v>
      </c>
      <c r="G16" s="168">
        <v>3</v>
      </c>
      <c r="H16" s="42">
        <v>0</v>
      </c>
      <c r="I16" s="57">
        <f>IF(G16="","",IF(G16&lt;=4,IF(H16&gt;=1,IF(F16&lt;=9,F16+1,10),0),IF(H16&gt;=1,IF(F16&lt;=8.5,F16+1.5,10),0)))</f>
        <v>0</v>
      </c>
      <c r="J16" s="57">
        <f>IF(G16="","",IF(G16&lt;=4,IF(H16&gt;=2,IF(I16&lt;=9,I16+1,10),0),IF(H16&gt;=2,IF(I16&lt;=8.5,I16+1.5,10),0)))</f>
        <v>0</v>
      </c>
      <c r="K16" s="57">
        <f>IF(G16="","",IF(G16&lt;=4,IF(H16&gt;=3,IF(J16&lt;=9,J16+1,10),0),IF(H16&gt;=3,IF(J16&lt;=8.5,J16+1.5,10),0)))</f>
        <v>0</v>
      </c>
      <c r="L16" s="57">
        <f>IF(G16="","",IF(G16&lt;=4,IF(H16&gt;=4,IF(K16&lt;=9,K16+1,10),0),IF(H16&gt;=4,IF(K16&lt;=8.5,K16+1.5,10),0)))</f>
        <v>0</v>
      </c>
      <c r="M16" s="60">
        <f>IF(G16="","",IF(G16&lt;=4,IF(H16&gt;=5,IF(L16&lt;=9,L16+1,10),0),IF(H16&gt;=5,IF(L16&lt;=8.5,L16+1.5,10),0)))</f>
        <v>0</v>
      </c>
    </row>
    <row r="17" spans="1:13" ht="13.5" customHeight="1">
      <c r="A17" s="29">
        <f t="shared" si="6"/>
        <v>14</v>
      </c>
      <c r="B17" s="39" t="s">
        <v>345</v>
      </c>
      <c r="C17" s="42" t="s">
        <v>167</v>
      </c>
      <c r="D17" s="42" t="s">
        <v>282</v>
      </c>
      <c r="E17" s="188" t="s">
        <v>145</v>
      </c>
      <c r="F17" s="43">
        <v>2.5</v>
      </c>
      <c r="G17" s="42">
        <v>3</v>
      </c>
      <c r="H17" s="42">
        <v>0</v>
      </c>
      <c r="I17" s="57">
        <f>IF(G17="","",IF(G17&lt;=4,IF(H17&gt;=1,IF(F17&lt;=9,F17+1,10),0),IF(H17&gt;=1,IF(F17&lt;=8.5,F17+1.5,10),0)))</f>
        <v>0</v>
      </c>
      <c r="J17" s="57">
        <f>IF(G17="","",IF(G17&lt;=4,IF(H17&gt;=2,IF(I17&lt;=9,I17+1,10),0),IF(H17&gt;=2,IF(I17&lt;=8.5,I17+1.5,10),0)))</f>
        <v>0</v>
      </c>
      <c r="K17" s="57">
        <f>IF(G17="","",IF(G17&lt;=4,IF(H17&gt;=3,IF(J17&lt;=9,J17+1,10),0),IF(H17&gt;=3,IF(J17&lt;=8.5,J17+1.5,10),0)))</f>
        <v>0</v>
      </c>
      <c r="L17" s="57">
        <f>IF(G17="","",IF(G17&lt;=4,IF(H17&gt;=4,IF(K17&lt;=9,K17+1,10),0),IF(H17&gt;=4,IF(K17&lt;=8.5,K17+1.5,10),0)))</f>
        <v>0</v>
      </c>
      <c r="M17" s="60">
        <f>IF(G17="","",IF(G17&lt;=4,IF(H17&gt;=5,IF(L17&lt;=9,L17+1,10),0),IF(H17&gt;=5,IF(L17&lt;=8.5,L17+1.5,10),0)))</f>
        <v>0</v>
      </c>
    </row>
    <row r="18" spans="1:13" ht="13.5" customHeight="1">
      <c r="A18" s="29">
        <f t="shared" si="6"/>
        <v>15</v>
      </c>
      <c r="B18" s="39" t="s">
        <v>335</v>
      </c>
      <c r="C18" s="42" t="s">
        <v>146</v>
      </c>
      <c r="D18" s="42" t="s">
        <v>269</v>
      </c>
      <c r="E18" s="188" t="s">
        <v>145</v>
      </c>
      <c r="F18" s="43">
        <v>2.2</v>
      </c>
      <c r="G18" s="42">
        <v>3</v>
      </c>
      <c r="H18" s="42">
        <v>0</v>
      </c>
      <c r="I18" s="57">
        <f>IF(G18="","",IF(G18&lt;=4,IF(H18&gt;=1,IF(F18&lt;=9,F18+1,10),0),IF(H18&gt;=1,IF(F18&lt;=8.5,F18+1.5,10),0)))</f>
        <v>0</v>
      </c>
      <c r="J18" s="57">
        <f>IF(G18="","",IF(G18&lt;=4,IF(H18&gt;=2,IF(I18&lt;=9,I18+1,10),0),IF(H18&gt;=2,IF(I18&lt;=8.5,I18+1.5,10),0)))</f>
        <v>0</v>
      </c>
      <c r="K18" s="57">
        <f>IF(G18="","",IF(G18&lt;=4,IF(H18&gt;=3,IF(J18&lt;=9,J18+1,10),0),IF(H18&gt;=3,IF(J18&lt;=8.5,J18+1.5,10),0)))</f>
        <v>0</v>
      </c>
      <c r="L18" s="57">
        <f>IF(G18="","",IF(G18&lt;=4,IF(H18&gt;=4,IF(K18&lt;=9,K18+1,10),0),IF(H18&gt;=4,IF(K18&lt;=8.5,K18+1.5,10),0)))</f>
        <v>0</v>
      </c>
      <c r="M18" s="60">
        <f>IF(G18="","",IF(G18&lt;=4,IF(H18&gt;=5,IF(L18&lt;=9,L18+1,10),0),IF(H18&gt;=5,IF(L18&lt;=8.5,L18+1.5,10),0)))</f>
        <v>0</v>
      </c>
    </row>
    <row r="19" spans="1:13" ht="13.5" customHeight="1">
      <c r="A19" s="29">
        <f t="shared" si="6"/>
        <v>16</v>
      </c>
      <c r="B19" s="39" t="s">
        <v>964</v>
      </c>
      <c r="C19" s="42" t="s">
        <v>158</v>
      </c>
      <c r="D19" s="42" t="s">
        <v>279</v>
      </c>
      <c r="E19" s="188" t="s">
        <v>145</v>
      </c>
      <c r="F19" s="43">
        <v>0.5</v>
      </c>
      <c r="G19" s="42">
        <v>1</v>
      </c>
      <c r="H19" s="42">
        <f t="shared" si="0"/>
        <v>0</v>
      </c>
      <c r="I19" s="57">
        <f t="shared" si="1"/>
        <v>0</v>
      </c>
      <c r="J19" s="57">
        <f t="shared" si="2"/>
        <v>0</v>
      </c>
      <c r="K19" s="57">
        <f t="shared" si="3"/>
        <v>0</v>
      </c>
      <c r="L19" s="57">
        <f t="shared" si="4"/>
        <v>0</v>
      </c>
      <c r="M19" s="60">
        <f t="shared" si="5"/>
        <v>0</v>
      </c>
    </row>
    <row r="20" spans="1:13" ht="13.5" customHeight="1">
      <c r="A20" s="29">
        <v>17</v>
      </c>
      <c r="B20" s="39" t="s">
        <v>909</v>
      </c>
      <c r="C20" s="42" t="s">
        <v>169</v>
      </c>
      <c r="D20" s="42" t="s">
        <v>298</v>
      </c>
      <c r="E20" s="188" t="s">
        <v>145</v>
      </c>
      <c r="F20" s="43">
        <v>0.1</v>
      </c>
      <c r="G20" s="42">
        <v>1</v>
      </c>
      <c r="H20" s="42">
        <f t="shared" si="0"/>
        <v>0</v>
      </c>
      <c r="I20" s="57">
        <f t="shared" si="1"/>
        <v>0</v>
      </c>
      <c r="J20" s="57">
        <f t="shared" si="2"/>
        <v>0</v>
      </c>
      <c r="K20" s="57">
        <f t="shared" si="3"/>
        <v>0</v>
      </c>
      <c r="L20" s="57">
        <f t="shared" si="4"/>
        <v>0</v>
      </c>
      <c r="M20" s="60">
        <f t="shared" si="5"/>
        <v>0</v>
      </c>
    </row>
    <row r="21" spans="1:13" ht="13.5" customHeight="1" thickBot="1">
      <c r="A21" s="377">
        <v>18</v>
      </c>
      <c r="B21" s="378" t="s">
        <v>452</v>
      </c>
      <c r="C21" s="194" t="s">
        <v>167</v>
      </c>
      <c r="D21" s="194" t="s">
        <v>290</v>
      </c>
      <c r="E21" s="309" t="s">
        <v>145</v>
      </c>
      <c r="F21" s="310">
        <v>0.1</v>
      </c>
      <c r="G21" s="194">
        <v>1</v>
      </c>
      <c r="H21" s="194">
        <f t="shared" si="0"/>
        <v>0</v>
      </c>
      <c r="I21" s="365">
        <f t="shared" si="1"/>
        <v>0</v>
      </c>
      <c r="J21" s="365">
        <f t="shared" si="2"/>
        <v>0</v>
      </c>
      <c r="K21" s="365">
        <f t="shared" si="3"/>
        <v>0</v>
      </c>
      <c r="L21" s="365">
        <f t="shared" si="4"/>
        <v>0</v>
      </c>
      <c r="M21" s="404">
        <f t="shared" si="5"/>
        <v>0</v>
      </c>
    </row>
    <row r="22" spans="1:13" ht="13.5" customHeight="1">
      <c r="A22" s="281">
        <v>19</v>
      </c>
      <c r="B22" s="282" t="s">
        <v>673</v>
      </c>
      <c r="C22" s="283" t="s">
        <v>162</v>
      </c>
      <c r="D22" s="283" t="s">
        <v>62</v>
      </c>
      <c r="E22" s="283" t="s">
        <v>657</v>
      </c>
      <c r="F22" s="335">
        <v>1.25</v>
      </c>
      <c r="G22" s="283"/>
      <c r="H22" s="283" t="s">
        <v>991</v>
      </c>
      <c r="I22" s="273"/>
      <c r="J22" s="273"/>
      <c r="K22" s="273"/>
      <c r="L22" s="273"/>
      <c r="M22" s="274"/>
    </row>
    <row r="23" spans="1:13" ht="13.5" customHeight="1">
      <c r="A23" s="275">
        <f t="shared" si="6"/>
        <v>20</v>
      </c>
      <c r="B23" s="276" t="s">
        <v>674</v>
      </c>
      <c r="C23" s="277" t="s">
        <v>154</v>
      </c>
      <c r="D23" s="277" t="s">
        <v>675</v>
      </c>
      <c r="E23" s="277" t="s">
        <v>657</v>
      </c>
      <c r="F23" s="333">
        <v>0.6</v>
      </c>
      <c r="G23" s="277"/>
      <c r="H23" s="277" t="s">
        <v>991</v>
      </c>
      <c r="I23" s="279"/>
      <c r="J23" s="279"/>
      <c r="K23" s="279"/>
      <c r="L23" s="279"/>
      <c r="M23" s="280"/>
    </row>
    <row r="24" spans="1:13" s="15" customFormat="1" ht="13.5" customHeight="1" thickBot="1">
      <c r="A24" s="405">
        <f t="shared" si="6"/>
        <v>21</v>
      </c>
      <c r="B24" s="406" t="s">
        <v>676</v>
      </c>
      <c r="C24" s="407" t="s">
        <v>153</v>
      </c>
      <c r="D24" s="407" t="s">
        <v>677</v>
      </c>
      <c r="E24" s="407" t="s">
        <v>657</v>
      </c>
      <c r="F24" s="408">
        <v>0.4</v>
      </c>
      <c r="G24" s="407"/>
      <c r="H24" s="407" t="s">
        <v>991</v>
      </c>
      <c r="I24" s="410"/>
      <c r="J24" s="410"/>
      <c r="K24" s="410"/>
      <c r="L24" s="410"/>
      <c r="M24" s="411"/>
    </row>
    <row r="25" spans="1:13" ht="13.5" customHeight="1">
      <c r="A25" s="474">
        <f t="shared" si="6"/>
        <v>22</v>
      </c>
      <c r="B25" s="475" t="s">
        <v>236</v>
      </c>
      <c r="C25" s="476" t="s">
        <v>146</v>
      </c>
      <c r="D25" s="476" t="s">
        <v>279</v>
      </c>
      <c r="E25" s="476" t="s">
        <v>61</v>
      </c>
      <c r="F25" s="473">
        <v>10</v>
      </c>
      <c r="G25" s="495"/>
      <c r="H25" s="495"/>
      <c r="I25" s="495"/>
      <c r="J25" s="495"/>
      <c r="K25" s="495"/>
      <c r="L25" s="495"/>
      <c r="M25" s="497"/>
    </row>
    <row r="26" spans="1:13" ht="13.5" customHeight="1">
      <c r="A26" s="341">
        <f t="shared" si="6"/>
        <v>23</v>
      </c>
      <c r="B26" s="329" t="s">
        <v>233</v>
      </c>
      <c r="C26" s="330" t="s">
        <v>1016</v>
      </c>
      <c r="D26" s="330" t="s">
        <v>633</v>
      </c>
      <c r="E26" s="330" t="s">
        <v>61</v>
      </c>
      <c r="F26" s="472">
        <v>7.5</v>
      </c>
      <c r="G26" s="339"/>
      <c r="H26" s="339"/>
      <c r="I26" s="339"/>
      <c r="J26" s="339"/>
      <c r="K26" s="339"/>
      <c r="L26" s="339"/>
      <c r="M26" s="498"/>
    </row>
    <row r="27" spans="1:13" ht="13.5" customHeight="1">
      <c r="A27" s="341">
        <f t="shared" si="6"/>
        <v>24</v>
      </c>
      <c r="B27" s="329" t="s">
        <v>29</v>
      </c>
      <c r="C27" s="330" t="s">
        <v>155</v>
      </c>
      <c r="D27" s="330" t="s">
        <v>269</v>
      </c>
      <c r="E27" s="330" t="s">
        <v>61</v>
      </c>
      <c r="F27" s="472">
        <v>7.5</v>
      </c>
      <c r="G27" s="339"/>
      <c r="H27" s="339"/>
      <c r="I27" s="339"/>
      <c r="J27" s="339"/>
      <c r="K27" s="339"/>
      <c r="L27" s="339"/>
      <c r="M27" s="498"/>
    </row>
    <row r="28" spans="1:13" ht="13.5" customHeight="1">
      <c r="A28" s="341">
        <f t="shared" si="6"/>
        <v>25</v>
      </c>
      <c r="B28" s="329" t="s">
        <v>799</v>
      </c>
      <c r="C28" s="330" t="s">
        <v>155</v>
      </c>
      <c r="D28" s="330" t="s">
        <v>625</v>
      </c>
      <c r="E28" s="330" t="s">
        <v>61</v>
      </c>
      <c r="F28" s="472">
        <v>5</v>
      </c>
      <c r="G28" s="339"/>
      <c r="H28" s="339"/>
      <c r="I28" s="339"/>
      <c r="J28" s="339"/>
      <c r="K28" s="339"/>
      <c r="L28" s="339"/>
      <c r="M28" s="498"/>
    </row>
    <row r="29" spans="1:13" ht="13.5" customHeight="1">
      <c r="A29" s="341">
        <f t="shared" si="6"/>
        <v>26</v>
      </c>
      <c r="B29" s="329" t="s">
        <v>1268</v>
      </c>
      <c r="C29" s="330" t="s">
        <v>161</v>
      </c>
      <c r="D29" s="330" t="s">
        <v>655</v>
      </c>
      <c r="E29" s="330" t="s">
        <v>61</v>
      </c>
      <c r="F29" s="472">
        <v>5</v>
      </c>
      <c r="G29" s="339"/>
      <c r="H29" s="339"/>
      <c r="I29" s="339"/>
      <c r="J29" s="339"/>
      <c r="K29" s="339"/>
      <c r="L29" s="339"/>
      <c r="M29" s="498"/>
    </row>
    <row r="30" spans="1:13" ht="13.5" customHeight="1">
      <c r="A30" s="341">
        <v>27</v>
      </c>
      <c r="B30" s="329" t="s">
        <v>1647</v>
      </c>
      <c r="C30" s="330" t="s">
        <v>149</v>
      </c>
      <c r="D30" s="330" t="s">
        <v>282</v>
      </c>
      <c r="E30" s="330" t="s">
        <v>61</v>
      </c>
      <c r="F30" s="472">
        <v>0.5</v>
      </c>
      <c r="G30" s="339"/>
      <c r="H30" s="339"/>
      <c r="I30" s="339"/>
      <c r="J30" s="339"/>
      <c r="K30" s="339"/>
      <c r="L30" s="339"/>
      <c r="M30" s="498"/>
    </row>
    <row r="31" spans="1:13" ht="13.5" customHeight="1">
      <c r="A31" s="341">
        <v>28</v>
      </c>
      <c r="B31" s="329" t="s">
        <v>1650</v>
      </c>
      <c r="C31" s="330" t="s">
        <v>149</v>
      </c>
      <c r="D31" s="330" t="s">
        <v>649</v>
      </c>
      <c r="E31" s="330" t="s">
        <v>61</v>
      </c>
      <c r="F31" s="472">
        <v>0.5</v>
      </c>
      <c r="G31" s="339"/>
      <c r="H31" s="339"/>
      <c r="I31" s="339"/>
      <c r="J31" s="339"/>
      <c r="K31" s="339"/>
      <c r="L31" s="339"/>
      <c r="M31" s="498"/>
    </row>
    <row r="32" spans="1:13" ht="13.5" customHeight="1">
      <c r="A32" s="341">
        <v>29</v>
      </c>
      <c r="B32" s="329" t="s">
        <v>1651</v>
      </c>
      <c r="C32" s="330" t="s">
        <v>150</v>
      </c>
      <c r="D32" s="330" t="s">
        <v>282</v>
      </c>
      <c r="E32" s="330" t="s">
        <v>61</v>
      </c>
      <c r="F32" s="472">
        <v>0.5</v>
      </c>
      <c r="G32" s="339"/>
      <c r="H32" s="339"/>
      <c r="I32" s="339"/>
      <c r="J32" s="339"/>
      <c r="K32" s="339"/>
      <c r="L32" s="339"/>
      <c r="M32" s="498"/>
    </row>
    <row r="33" spans="1:13" ht="13.5" customHeight="1">
      <c r="A33" s="341">
        <v>30</v>
      </c>
      <c r="B33" s="329" t="s">
        <v>1667</v>
      </c>
      <c r="C33" s="330" t="s">
        <v>150</v>
      </c>
      <c r="D33" s="330" t="s">
        <v>282</v>
      </c>
      <c r="E33" s="330" t="s">
        <v>61</v>
      </c>
      <c r="F33" s="472">
        <v>0.5</v>
      </c>
      <c r="G33" s="339"/>
      <c r="H33" s="339"/>
      <c r="I33" s="339"/>
      <c r="J33" s="339"/>
      <c r="K33" s="339"/>
      <c r="L33" s="339"/>
      <c r="M33" s="498"/>
    </row>
    <row r="34" spans="1:13" ht="13.5" customHeight="1">
      <c r="A34" s="341">
        <v>31</v>
      </c>
      <c r="B34" s="329" t="s">
        <v>1668</v>
      </c>
      <c r="C34" s="330" t="s">
        <v>1669</v>
      </c>
      <c r="D34" s="330" t="s">
        <v>269</v>
      </c>
      <c r="E34" s="330" t="s">
        <v>1670</v>
      </c>
      <c r="F34" s="472">
        <v>0.5</v>
      </c>
      <c r="G34" s="339"/>
      <c r="H34" s="339"/>
      <c r="I34" s="339"/>
      <c r="J34" s="339"/>
      <c r="K34" s="339"/>
      <c r="L34" s="339"/>
      <c r="M34" s="498"/>
    </row>
    <row r="35" spans="1:13" ht="13.5" customHeight="1">
      <c r="A35" s="341">
        <v>32</v>
      </c>
      <c r="B35" s="329" t="s">
        <v>1675</v>
      </c>
      <c r="C35" s="330" t="s">
        <v>1673</v>
      </c>
      <c r="D35" s="330" t="s">
        <v>298</v>
      </c>
      <c r="E35" s="330" t="s">
        <v>1670</v>
      </c>
      <c r="F35" s="472">
        <v>0.5</v>
      </c>
      <c r="G35" s="339"/>
      <c r="H35" s="339"/>
      <c r="I35" s="339"/>
      <c r="J35" s="339"/>
      <c r="K35" s="339"/>
      <c r="L35" s="339"/>
      <c r="M35" s="498"/>
    </row>
    <row r="36" spans="1:13" ht="13.5" customHeight="1">
      <c r="A36" s="341">
        <v>33</v>
      </c>
      <c r="B36" s="329" t="s">
        <v>1676</v>
      </c>
      <c r="C36" s="330" t="s">
        <v>162</v>
      </c>
      <c r="D36" s="330" t="s">
        <v>662</v>
      </c>
      <c r="E36" s="330" t="s">
        <v>61</v>
      </c>
      <c r="F36" s="472">
        <v>0.5</v>
      </c>
      <c r="G36" s="339"/>
      <c r="H36" s="339"/>
      <c r="I36" s="339"/>
      <c r="J36" s="339"/>
      <c r="K36" s="339"/>
      <c r="L36" s="339"/>
      <c r="M36" s="498"/>
    </row>
    <row r="37" spans="1:13" ht="13.5" customHeight="1">
      <c r="A37" s="341">
        <v>34</v>
      </c>
      <c r="B37" s="329" t="s">
        <v>1678</v>
      </c>
      <c r="C37" s="330" t="s">
        <v>160</v>
      </c>
      <c r="D37" s="330" t="s">
        <v>677</v>
      </c>
      <c r="E37" s="330" t="s">
        <v>61</v>
      </c>
      <c r="F37" s="472">
        <v>0.5</v>
      </c>
      <c r="G37" s="339"/>
      <c r="H37" s="339"/>
      <c r="I37" s="339"/>
      <c r="J37" s="339"/>
      <c r="K37" s="339"/>
      <c r="L37" s="339"/>
      <c r="M37" s="498"/>
    </row>
    <row r="38" spans="1:13" ht="13.5" customHeight="1">
      <c r="A38" s="341">
        <v>35</v>
      </c>
      <c r="B38" s="329" t="s">
        <v>1463</v>
      </c>
      <c r="C38" s="330" t="s">
        <v>150</v>
      </c>
      <c r="D38" s="330" t="s">
        <v>656</v>
      </c>
      <c r="E38" s="330" t="s">
        <v>61</v>
      </c>
      <c r="F38" s="472">
        <v>0.3</v>
      </c>
      <c r="G38" s="339"/>
      <c r="H38" s="339"/>
      <c r="I38" s="339"/>
      <c r="J38" s="339"/>
      <c r="K38" s="339"/>
      <c r="L38" s="339"/>
      <c r="M38" s="498"/>
    </row>
    <row r="39" spans="1:13" ht="13.5" customHeight="1">
      <c r="A39" s="341">
        <v>36</v>
      </c>
      <c r="B39" s="329" t="s">
        <v>1500</v>
      </c>
      <c r="C39" s="330" t="s">
        <v>159</v>
      </c>
      <c r="D39" s="330" t="s">
        <v>655</v>
      </c>
      <c r="E39" s="330" t="s">
        <v>61</v>
      </c>
      <c r="F39" s="472">
        <v>0.1</v>
      </c>
      <c r="G39" s="339"/>
      <c r="H39" s="339"/>
      <c r="I39" s="339"/>
      <c r="J39" s="339"/>
      <c r="K39" s="339"/>
      <c r="L39" s="339"/>
      <c r="M39" s="498"/>
    </row>
    <row r="40" spans="1:13" ht="13.5" customHeight="1">
      <c r="A40" s="341">
        <v>37</v>
      </c>
      <c r="B40" s="329" t="s">
        <v>1553</v>
      </c>
      <c r="C40" s="330" t="s">
        <v>162</v>
      </c>
      <c r="D40" s="330" t="s">
        <v>268</v>
      </c>
      <c r="E40" s="330" t="s">
        <v>61</v>
      </c>
      <c r="F40" s="472">
        <v>0.1</v>
      </c>
      <c r="G40" s="339"/>
      <c r="H40" s="339"/>
      <c r="I40" s="339"/>
      <c r="J40" s="339"/>
      <c r="K40" s="339"/>
      <c r="L40" s="339"/>
      <c r="M40" s="498"/>
    </row>
    <row r="41" spans="1:13" ht="13.5" customHeight="1">
      <c r="A41" s="341">
        <f t="shared" si="6"/>
        <v>38</v>
      </c>
      <c r="B41" s="329" t="s">
        <v>1554</v>
      </c>
      <c r="C41" s="330" t="s">
        <v>144</v>
      </c>
      <c r="D41" s="330" t="s">
        <v>625</v>
      </c>
      <c r="E41" s="330" t="s">
        <v>61</v>
      </c>
      <c r="F41" s="472">
        <v>0.1</v>
      </c>
      <c r="G41" s="339"/>
      <c r="H41" s="339"/>
      <c r="I41" s="339"/>
      <c r="J41" s="339"/>
      <c r="K41" s="339"/>
      <c r="L41" s="339"/>
      <c r="M41" s="498"/>
    </row>
    <row r="42" spans="1:13" ht="13.5" customHeight="1">
      <c r="A42" s="341">
        <f t="shared" si="6"/>
        <v>39</v>
      </c>
      <c r="B42" s="329" t="s">
        <v>43</v>
      </c>
      <c r="C42" s="330" t="s">
        <v>150</v>
      </c>
      <c r="D42" s="330" t="s">
        <v>298</v>
      </c>
      <c r="E42" s="330" t="s">
        <v>61</v>
      </c>
      <c r="F42" s="472">
        <v>0.1</v>
      </c>
      <c r="G42" s="339"/>
      <c r="H42" s="339"/>
      <c r="I42" s="339"/>
      <c r="J42" s="339"/>
      <c r="K42" s="339"/>
      <c r="L42" s="339"/>
      <c r="M42" s="498"/>
    </row>
    <row r="43" spans="1:13" ht="13.5" customHeight="1">
      <c r="A43" s="341">
        <f t="shared" si="6"/>
        <v>40</v>
      </c>
      <c r="B43" s="329" t="s">
        <v>1555</v>
      </c>
      <c r="C43" s="330" t="s">
        <v>162</v>
      </c>
      <c r="D43" s="330" t="s">
        <v>682</v>
      </c>
      <c r="E43" s="330" t="s">
        <v>61</v>
      </c>
      <c r="F43" s="472">
        <v>0.1</v>
      </c>
      <c r="G43" s="339"/>
      <c r="H43" s="339"/>
      <c r="I43" s="339"/>
      <c r="J43" s="339"/>
      <c r="K43" s="339"/>
      <c r="L43" s="339"/>
      <c r="M43" s="498"/>
    </row>
    <row r="44" spans="1:13" ht="13.5" customHeight="1">
      <c r="A44" s="341">
        <f t="shared" si="6"/>
        <v>41</v>
      </c>
      <c r="B44" s="329" t="s">
        <v>1562</v>
      </c>
      <c r="C44" s="330" t="s">
        <v>159</v>
      </c>
      <c r="D44" s="330" t="s">
        <v>653</v>
      </c>
      <c r="E44" s="330" t="s">
        <v>61</v>
      </c>
      <c r="F44" s="472">
        <v>0.1</v>
      </c>
      <c r="G44" s="339"/>
      <c r="H44" s="339"/>
      <c r="I44" s="339"/>
      <c r="J44" s="339"/>
      <c r="K44" s="339"/>
      <c r="L44" s="339"/>
      <c r="M44" s="498"/>
    </row>
    <row r="45" spans="1:13" ht="13.5" customHeight="1">
      <c r="A45" s="341">
        <f t="shared" si="6"/>
        <v>42</v>
      </c>
      <c r="B45" s="329" t="s">
        <v>1563</v>
      </c>
      <c r="C45" s="330" t="s">
        <v>150</v>
      </c>
      <c r="D45" s="330" t="s">
        <v>62</v>
      </c>
      <c r="E45" s="330" t="s">
        <v>61</v>
      </c>
      <c r="F45" s="472">
        <v>0.1</v>
      </c>
      <c r="G45" s="339"/>
      <c r="H45" s="339"/>
      <c r="I45" s="339"/>
      <c r="J45" s="339"/>
      <c r="K45" s="339"/>
      <c r="L45" s="339"/>
      <c r="M45" s="498"/>
    </row>
    <row r="46" spans="1:13" ht="13.5" customHeight="1">
      <c r="A46" s="341">
        <f t="shared" si="6"/>
        <v>43</v>
      </c>
      <c r="B46" s="329" t="s">
        <v>1564</v>
      </c>
      <c r="C46" s="330" t="s">
        <v>149</v>
      </c>
      <c r="D46" s="330" t="s">
        <v>633</v>
      </c>
      <c r="E46" s="330" t="s">
        <v>61</v>
      </c>
      <c r="F46" s="472">
        <v>0.1</v>
      </c>
      <c r="G46" s="339"/>
      <c r="H46" s="339"/>
      <c r="I46" s="339"/>
      <c r="J46" s="339"/>
      <c r="K46" s="339"/>
      <c r="L46" s="339"/>
      <c r="M46" s="498"/>
    </row>
    <row r="47" spans="1:13" ht="13.5" customHeight="1">
      <c r="A47" s="341">
        <f t="shared" si="6"/>
        <v>44</v>
      </c>
      <c r="B47" s="329" t="s">
        <v>1565</v>
      </c>
      <c r="C47" s="330" t="s">
        <v>149</v>
      </c>
      <c r="D47" s="330" t="s">
        <v>290</v>
      </c>
      <c r="E47" s="330" t="s">
        <v>61</v>
      </c>
      <c r="F47" s="472">
        <v>0.1</v>
      </c>
      <c r="G47" s="339"/>
      <c r="H47" s="339"/>
      <c r="I47" s="339"/>
      <c r="J47" s="339"/>
      <c r="K47" s="339"/>
      <c r="L47" s="339"/>
      <c r="M47" s="498"/>
    </row>
    <row r="48" spans="1:13" ht="13.5" customHeight="1">
      <c r="A48" s="341">
        <f t="shared" si="6"/>
        <v>45</v>
      </c>
      <c r="B48" s="329" t="s">
        <v>1566</v>
      </c>
      <c r="C48" s="330" t="s">
        <v>156</v>
      </c>
      <c r="D48" s="330" t="s">
        <v>683</v>
      </c>
      <c r="E48" s="330" t="s">
        <v>61</v>
      </c>
      <c r="F48" s="472">
        <v>0.1</v>
      </c>
      <c r="G48" s="339"/>
      <c r="H48" s="339"/>
      <c r="I48" s="339"/>
      <c r="J48" s="339"/>
      <c r="K48" s="339"/>
      <c r="L48" s="339"/>
      <c r="M48" s="498"/>
    </row>
    <row r="49" spans="1:13" ht="13.5" customHeight="1">
      <c r="A49" s="341">
        <f t="shared" si="6"/>
        <v>46</v>
      </c>
      <c r="B49" s="329" t="s">
        <v>1567</v>
      </c>
      <c r="C49" s="330" t="s">
        <v>153</v>
      </c>
      <c r="D49" s="330" t="s">
        <v>652</v>
      </c>
      <c r="E49" s="330" t="s">
        <v>61</v>
      </c>
      <c r="F49" s="472">
        <v>0.1</v>
      </c>
      <c r="G49" s="339"/>
      <c r="H49" s="339"/>
      <c r="I49" s="339"/>
      <c r="J49" s="339"/>
      <c r="K49" s="339"/>
      <c r="L49" s="339"/>
      <c r="M49" s="498"/>
    </row>
    <row r="50" spans="1:13" ht="13.5" customHeight="1">
      <c r="A50" s="341">
        <v>47</v>
      </c>
      <c r="B50" s="329" t="s">
        <v>1568</v>
      </c>
      <c r="C50" s="330" t="s">
        <v>159</v>
      </c>
      <c r="D50" s="330" t="s">
        <v>678</v>
      </c>
      <c r="E50" s="330" t="s">
        <v>61</v>
      </c>
      <c r="F50" s="472">
        <v>0.1</v>
      </c>
      <c r="G50" s="339"/>
      <c r="H50" s="339"/>
      <c r="I50" s="339"/>
      <c r="J50" s="339"/>
      <c r="K50" s="339"/>
      <c r="L50" s="339"/>
      <c r="M50" s="498"/>
    </row>
    <row r="51" spans="1:13" ht="13.5" customHeight="1">
      <c r="A51" s="341">
        <v>48</v>
      </c>
      <c r="B51" s="329" t="s">
        <v>1569</v>
      </c>
      <c r="C51" s="330" t="s">
        <v>146</v>
      </c>
      <c r="D51" s="330" t="s">
        <v>654</v>
      </c>
      <c r="E51" s="330" t="s">
        <v>61</v>
      </c>
      <c r="F51" s="472">
        <v>0.1</v>
      </c>
      <c r="G51" s="339"/>
      <c r="H51" s="339"/>
      <c r="I51" s="339"/>
      <c r="J51" s="339"/>
      <c r="K51" s="339"/>
      <c r="L51" s="339"/>
      <c r="M51" s="498"/>
    </row>
    <row r="52" spans="1:13" ht="13.5" customHeight="1">
      <c r="A52" s="341">
        <f t="shared" si="6"/>
        <v>49</v>
      </c>
      <c r="B52" s="329" t="s">
        <v>1570</v>
      </c>
      <c r="C52" s="330" t="s">
        <v>146</v>
      </c>
      <c r="D52" s="330" t="s">
        <v>268</v>
      </c>
      <c r="E52" s="330" t="s">
        <v>61</v>
      </c>
      <c r="F52" s="472">
        <v>0.1</v>
      </c>
      <c r="G52" s="339"/>
      <c r="H52" s="339"/>
      <c r="I52" s="339"/>
      <c r="J52" s="339"/>
      <c r="K52" s="339"/>
      <c r="L52" s="339"/>
      <c r="M52" s="498"/>
    </row>
    <row r="53" spans="1:13" ht="13.5" customHeight="1">
      <c r="A53" s="341">
        <f t="shared" si="6"/>
        <v>50</v>
      </c>
      <c r="B53" s="329" t="s">
        <v>1571</v>
      </c>
      <c r="C53" s="330" t="s">
        <v>144</v>
      </c>
      <c r="D53" s="330" t="s">
        <v>625</v>
      </c>
      <c r="E53" s="330" t="s">
        <v>61</v>
      </c>
      <c r="F53" s="472">
        <v>0.1</v>
      </c>
      <c r="G53" s="339"/>
      <c r="H53" s="339"/>
      <c r="I53" s="339"/>
      <c r="J53" s="339"/>
      <c r="K53" s="339"/>
      <c r="L53" s="339"/>
      <c r="M53" s="498"/>
    </row>
    <row r="54" spans="1:13" ht="13.5" customHeight="1" thickBot="1">
      <c r="A54" s="341">
        <f t="shared" si="6"/>
        <v>51</v>
      </c>
      <c r="B54" s="329" t="s">
        <v>1572</v>
      </c>
      <c r="C54" s="330" t="s">
        <v>155</v>
      </c>
      <c r="D54" s="330" t="s">
        <v>651</v>
      </c>
      <c r="E54" s="330" t="s">
        <v>61</v>
      </c>
      <c r="F54" s="472">
        <v>0.1</v>
      </c>
      <c r="G54" s="339"/>
      <c r="H54" s="339"/>
      <c r="I54" s="339"/>
      <c r="J54" s="339"/>
      <c r="K54" s="339"/>
      <c r="L54" s="339"/>
      <c r="M54" s="498"/>
    </row>
    <row r="55" spans="1:13" ht="13.5" customHeight="1" thickBot="1">
      <c r="A55" s="73"/>
      <c r="B55" s="603"/>
      <c r="C55" s="74"/>
      <c r="D55" s="74"/>
      <c r="E55" s="629"/>
      <c r="F55" s="75"/>
      <c r="G55" s="74"/>
      <c r="H55" s="74" t="str">
        <f>IF(G55="","",G55-1)</f>
        <v/>
      </c>
      <c r="I55" s="86" t="str">
        <f>IF(G55="","",IF(G55&lt;=4,IF(H55&gt;=1,IF(F55&lt;=9,F55+1,10),0),IF(H55&gt;=1,IF(F55&lt;=8.5,F55+1.5,10),0)))</f>
        <v/>
      </c>
      <c r="J55" s="86" t="str">
        <f>IF(G55="","",IF(G55&lt;=4,IF(H55&gt;=2,IF(I55&lt;=9,I55+1,10),0),IF(H55&gt;=2,IF(I55&lt;=8.5,I55+1.5,10),0)))</f>
        <v/>
      </c>
      <c r="K55" s="86" t="str">
        <f>IF(G55="","",IF(G55&lt;=4,IF(H55&gt;=3,IF(J55&lt;=9,J55+1,10),0),IF(H55&gt;=3,IF(J55&lt;=8.5,J55+1.5,10),0)))</f>
        <v/>
      </c>
      <c r="L55" s="86" t="str">
        <f>IF(G55="","",IF(G55&lt;=4,IF(H55&gt;=4,IF(K55&lt;=9,K55+1,10),0),IF(H55&gt;=4,IF(K55&lt;=8.5,K55+1.5,10),0)))</f>
        <v/>
      </c>
      <c r="M55" s="109" t="str">
        <f>IF(G55="","",IF(G55&lt;=4,IF(H55&gt;=5,IF(L55&lt;=9,L55+1,10),0),IF(H55&gt;=5,IF(L55&lt;=8.5,L55+1.5,10),0)))</f>
        <v/>
      </c>
    </row>
    <row r="56" spans="1:13" ht="13.5" customHeight="1" thickBot="1">
      <c r="A56" s="213"/>
      <c r="B56" s="139" t="s">
        <v>50</v>
      </c>
      <c r="C56" s="214"/>
      <c r="D56" s="214"/>
      <c r="E56" s="214"/>
      <c r="F56" s="154">
        <f>SUM(F4:F54)</f>
        <v>82.84999999999991</v>
      </c>
      <c r="G56" s="215"/>
      <c r="H56" s="215"/>
      <c r="I56" s="154">
        <f>SUM(I4:I54)</f>
        <v>37.199999999999996</v>
      </c>
      <c r="J56" s="154">
        <f>SUM(J4:J54)</f>
        <v>28.099999999999998</v>
      </c>
      <c r="K56" s="154">
        <f>SUM(K4:K54)</f>
        <v>31.2</v>
      </c>
      <c r="L56" s="154">
        <f>SUM(L4:L54)</f>
        <v>23.8</v>
      </c>
      <c r="M56" s="216">
        <f>SUM(M4:M54)</f>
        <v>0</v>
      </c>
    </row>
    <row r="57" spans="1:13" ht="13.5" customHeight="1" thickBot="1">
      <c r="A57" s="73"/>
      <c r="B57" s="101" t="s">
        <v>990</v>
      </c>
      <c r="C57" s="74"/>
      <c r="D57" s="74"/>
      <c r="E57" s="74"/>
      <c r="F57" s="75"/>
      <c r="G57" s="76"/>
      <c r="H57" s="76"/>
      <c r="I57" s="75">
        <v>0</v>
      </c>
      <c r="J57" s="75"/>
      <c r="K57" s="75"/>
      <c r="L57" s="75"/>
      <c r="M57" s="77"/>
    </row>
    <row r="58" spans="1:13" ht="13.5" customHeight="1" thickBot="1">
      <c r="A58" s="23"/>
      <c r="B58" s="11" t="s">
        <v>49</v>
      </c>
      <c r="C58" s="63"/>
      <c r="D58" s="63"/>
      <c r="E58" s="63"/>
      <c r="F58" s="13">
        <f>83-SUM(F56:F57)</f>
        <v>0.15000000000009095</v>
      </c>
      <c r="G58" s="78"/>
      <c r="H58" s="78"/>
      <c r="I58" s="64"/>
      <c r="J58" s="64"/>
      <c r="K58" s="64"/>
      <c r="L58" s="64"/>
      <c r="M58" s="65"/>
    </row>
    <row r="60" ht="12.75"/>
    <row r="61" spans="2:4" s="15" customFormat="1" ht="13.5" customHeight="1" thickBot="1">
      <c r="B61" s="15" t="s">
        <v>1267</v>
      </c>
      <c r="D61" s="8"/>
    </row>
    <row r="62" spans="2:13" s="15" customFormat="1" ht="13.5" customHeight="1">
      <c r="B62" s="551" t="s">
        <v>1076</v>
      </c>
      <c r="C62" s="569" t="s">
        <v>144</v>
      </c>
      <c r="D62" s="569" t="s">
        <v>655</v>
      </c>
      <c r="E62" s="569" t="s">
        <v>1266</v>
      </c>
      <c r="F62" s="552">
        <v>1.25</v>
      </c>
      <c r="G62" s="552"/>
      <c r="H62" s="552"/>
      <c r="I62" s="552"/>
      <c r="J62" s="552"/>
      <c r="K62" s="552"/>
      <c r="L62" s="552"/>
      <c r="M62" s="553"/>
    </row>
    <row r="63" spans="2:13" s="15" customFormat="1" ht="13.5" customHeight="1">
      <c r="B63" s="554" t="s">
        <v>1077</v>
      </c>
      <c r="C63" s="568" t="s">
        <v>156</v>
      </c>
      <c r="D63" s="568" t="s">
        <v>678</v>
      </c>
      <c r="E63" s="568" t="s">
        <v>1266</v>
      </c>
      <c r="F63" s="550">
        <v>0.6</v>
      </c>
      <c r="G63" s="550"/>
      <c r="H63" s="550"/>
      <c r="I63" s="550"/>
      <c r="J63" s="550"/>
      <c r="K63" s="550"/>
      <c r="L63" s="550"/>
      <c r="M63" s="555"/>
    </row>
    <row r="64" spans="2:13" s="15" customFormat="1" ht="13.5" customHeight="1">
      <c r="B64" s="554" t="s">
        <v>1078</v>
      </c>
      <c r="C64" s="568" t="s">
        <v>151</v>
      </c>
      <c r="D64" s="568" t="s">
        <v>279</v>
      </c>
      <c r="E64" s="568" t="s">
        <v>1266</v>
      </c>
      <c r="F64" s="550">
        <v>0.5</v>
      </c>
      <c r="G64" s="550"/>
      <c r="H64" s="550"/>
      <c r="I64" s="550"/>
      <c r="J64" s="550"/>
      <c r="K64" s="550"/>
      <c r="L64" s="550"/>
      <c r="M64" s="555"/>
    </row>
    <row r="65" spans="2:13" s="15" customFormat="1" ht="13.5" customHeight="1">
      <c r="B65" s="554" t="s">
        <v>1079</v>
      </c>
      <c r="C65" s="568" t="s">
        <v>151</v>
      </c>
      <c r="D65" s="568" t="s">
        <v>675</v>
      </c>
      <c r="E65" s="568" t="s">
        <v>1266</v>
      </c>
      <c r="F65" s="550">
        <v>0.4</v>
      </c>
      <c r="G65" s="550"/>
      <c r="H65" s="550"/>
      <c r="I65" s="550"/>
      <c r="J65" s="550"/>
      <c r="K65" s="550"/>
      <c r="L65" s="550"/>
      <c r="M65" s="555"/>
    </row>
    <row r="66" spans="2:13" s="15" customFormat="1" ht="13.5" customHeight="1">
      <c r="B66" s="554" t="s">
        <v>1080</v>
      </c>
      <c r="C66" s="568" t="s">
        <v>165</v>
      </c>
      <c r="D66" s="568" t="s">
        <v>652</v>
      </c>
      <c r="E66" s="568" t="s">
        <v>1266</v>
      </c>
      <c r="F66" s="550">
        <v>0.4</v>
      </c>
      <c r="G66" s="550"/>
      <c r="H66" s="550"/>
      <c r="I66" s="550"/>
      <c r="J66" s="550"/>
      <c r="K66" s="550"/>
      <c r="L66" s="550"/>
      <c r="M66" s="555"/>
    </row>
    <row r="67" spans="2:13" s="15" customFormat="1" ht="13.5" customHeight="1">
      <c r="B67" s="554" t="s">
        <v>1081</v>
      </c>
      <c r="C67" s="568" t="s">
        <v>149</v>
      </c>
      <c r="D67" s="568" t="s">
        <v>654</v>
      </c>
      <c r="E67" s="568" t="s">
        <v>1266</v>
      </c>
      <c r="F67" s="550">
        <v>0.3</v>
      </c>
      <c r="G67" s="550"/>
      <c r="H67" s="550"/>
      <c r="I67" s="550"/>
      <c r="J67" s="550"/>
      <c r="K67" s="550"/>
      <c r="L67" s="550"/>
      <c r="M67" s="555"/>
    </row>
    <row r="68" spans="2:13" s="15" customFormat="1" ht="13.5" customHeight="1">
      <c r="B68" s="554" t="s">
        <v>1082</v>
      </c>
      <c r="C68" s="568" t="s">
        <v>157</v>
      </c>
      <c r="D68" s="568" t="s">
        <v>269</v>
      </c>
      <c r="E68" s="568" t="s">
        <v>1266</v>
      </c>
      <c r="F68" s="550">
        <v>0.2</v>
      </c>
      <c r="G68" s="550"/>
      <c r="H68" s="550"/>
      <c r="I68" s="550"/>
      <c r="J68" s="550"/>
      <c r="K68" s="550"/>
      <c r="L68" s="550"/>
      <c r="M68" s="555"/>
    </row>
    <row r="69" spans="2:13" s="15" customFormat="1" ht="13.5" customHeight="1">
      <c r="B69" s="554" t="s">
        <v>1083</v>
      </c>
      <c r="C69" s="568" t="s">
        <v>151</v>
      </c>
      <c r="D69" s="568" t="s">
        <v>290</v>
      </c>
      <c r="E69" s="568" t="s">
        <v>1266</v>
      </c>
      <c r="F69" s="550">
        <v>0.1</v>
      </c>
      <c r="G69" s="550"/>
      <c r="H69" s="550"/>
      <c r="I69" s="550"/>
      <c r="J69" s="550"/>
      <c r="K69" s="550"/>
      <c r="L69" s="550"/>
      <c r="M69" s="555"/>
    </row>
    <row r="70" spans="2:13" s="15" customFormat="1" ht="13.5" customHeight="1">
      <c r="B70" s="554" t="s">
        <v>1084</v>
      </c>
      <c r="C70" s="568" t="s">
        <v>144</v>
      </c>
      <c r="D70" s="568" t="s">
        <v>277</v>
      </c>
      <c r="E70" s="568" t="s">
        <v>1266</v>
      </c>
      <c r="F70" s="550">
        <v>0.1</v>
      </c>
      <c r="G70" s="550"/>
      <c r="H70" s="550"/>
      <c r="I70" s="550"/>
      <c r="J70" s="550"/>
      <c r="K70" s="550"/>
      <c r="L70" s="550"/>
      <c r="M70" s="555"/>
    </row>
    <row r="71" spans="2:13" s="15" customFormat="1" ht="13.5" customHeight="1">
      <c r="B71" s="554" t="s">
        <v>1085</v>
      </c>
      <c r="C71" s="568" t="s">
        <v>156</v>
      </c>
      <c r="D71" s="568" t="s">
        <v>677</v>
      </c>
      <c r="E71" s="568" t="s">
        <v>1266</v>
      </c>
      <c r="F71" s="550">
        <v>0.1</v>
      </c>
      <c r="G71" s="550"/>
      <c r="H71" s="550"/>
      <c r="I71" s="550"/>
      <c r="J71" s="550"/>
      <c r="K71" s="550"/>
      <c r="L71" s="550"/>
      <c r="M71" s="555"/>
    </row>
    <row r="72" spans="2:13" s="15" customFormat="1" ht="13.5" customHeight="1">
      <c r="B72" s="554" t="s">
        <v>1086</v>
      </c>
      <c r="C72" s="568" t="s">
        <v>156</v>
      </c>
      <c r="D72" s="568" t="s">
        <v>665</v>
      </c>
      <c r="E72" s="568" t="s">
        <v>1266</v>
      </c>
      <c r="F72" s="550">
        <v>0.1</v>
      </c>
      <c r="G72" s="550"/>
      <c r="H72" s="550"/>
      <c r="I72" s="550"/>
      <c r="J72" s="550"/>
      <c r="K72" s="550"/>
      <c r="L72" s="550"/>
      <c r="M72" s="555"/>
    </row>
    <row r="73" spans="2:13" s="15" customFormat="1" ht="13.5" customHeight="1" thickBot="1">
      <c r="B73" s="556" t="s">
        <v>1087</v>
      </c>
      <c r="C73" s="570" t="s">
        <v>153</v>
      </c>
      <c r="D73" s="570" t="s">
        <v>651</v>
      </c>
      <c r="E73" s="570" t="s">
        <v>1266</v>
      </c>
      <c r="F73" s="557">
        <v>0.1</v>
      </c>
      <c r="G73" s="557"/>
      <c r="H73" s="557"/>
      <c r="I73" s="557"/>
      <c r="J73" s="557"/>
      <c r="K73" s="557"/>
      <c r="L73" s="557"/>
      <c r="M73" s="558"/>
    </row>
  </sheetData>
  <mergeCells count="3">
    <mergeCell ref="B1:G1"/>
    <mergeCell ref="D2:F2"/>
    <mergeCell ref="G2:H2"/>
  </mergeCells>
  <hyperlinks>
    <hyperlink ref="D2" r:id="rId1" display="mailto:celamank@yahoo.com"/>
  </hyperlinks>
  <printOptions/>
  <pageMargins left="0.75" right="0.75" top="1" bottom="1" header="0.5" footer="0.5"/>
  <pageSetup horizontalDpi="600" verticalDpi="60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:P69"/>
  <sheetViews>
    <sheetView workbookViewId="0" topLeftCell="A31">
      <selection activeCell="D52" sqref="D52"/>
    </sheetView>
  </sheetViews>
  <sheetFormatPr defaultColWidth="9.140625" defaultRowHeight="12.75"/>
  <cols>
    <col min="1" max="1" width="8.7109375" style="0" customWidth="1"/>
    <col min="2" max="2" width="23.28125" style="0" bestFit="1" customWidth="1"/>
    <col min="3" max="3" width="9.140625" style="16" customWidth="1"/>
    <col min="4" max="4" width="9.00390625" style="16" customWidth="1"/>
    <col min="5" max="5" width="10.421875" style="0" customWidth="1"/>
    <col min="6" max="6" width="10.421875" style="182" customWidth="1"/>
    <col min="7" max="7" width="9.140625" style="16" customWidth="1"/>
    <col min="8" max="8" width="13.57421875" style="16" customWidth="1"/>
    <col min="9" max="11" width="8.57421875" style="16" customWidth="1"/>
    <col min="12" max="12" width="9.28125" style="16" customWidth="1"/>
    <col min="13" max="13" width="9.7109375" style="16" customWidth="1"/>
    <col min="14" max="14" width="3.28125" style="0" bestFit="1" customWidth="1"/>
    <col min="15" max="15" width="4.00390625" style="0" bestFit="1" customWidth="1"/>
    <col min="16" max="16" width="24.140625" style="0" bestFit="1" customWidth="1"/>
    <col min="17" max="17" width="7.8515625" style="0" bestFit="1" customWidth="1"/>
  </cols>
  <sheetData>
    <row r="1" spans="1:12" ht="20.25">
      <c r="A1" s="18"/>
      <c r="B1" s="634" t="s">
        <v>1448</v>
      </c>
      <c r="C1" s="634"/>
      <c r="D1" s="634"/>
      <c r="E1" s="634"/>
      <c r="F1" s="204"/>
      <c r="G1" s="18"/>
      <c r="H1" s="18"/>
      <c r="I1" s="18"/>
      <c r="J1" s="18"/>
      <c r="K1" s="18"/>
      <c r="L1" s="18"/>
    </row>
    <row r="2" spans="1:13" s="120" customFormat="1" ht="12.75">
      <c r="A2" s="117"/>
      <c r="B2" s="119" t="s">
        <v>1011</v>
      </c>
      <c r="C2" s="117"/>
      <c r="D2" s="211" t="s">
        <v>1013</v>
      </c>
      <c r="E2" s="502"/>
      <c r="F2" s="503"/>
      <c r="G2" s="205" t="s">
        <v>1012</v>
      </c>
      <c r="H2" s="117"/>
      <c r="I2" s="117"/>
      <c r="J2" s="117"/>
      <c r="K2" s="117"/>
      <c r="L2" s="117"/>
      <c r="M2" s="127"/>
    </row>
    <row r="3" spans="1:13" ht="26.25" thickBot="1">
      <c r="A3" s="3"/>
      <c r="B3" s="4" t="s">
        <v>139</v>
      </c>
      <c r="C3" s="3" t="s">
        <v>140</v>
      </c>
      <c r="D3" s="3" t="s">
        <v>366</v>
      </c>
      <c r="E3" s="3" t="s">
        <v>141</v>
      </c>
      <c r="F3" s="32" t="s">
        <v>4</v>
      </c>
      <c r="G3" s="32" t="s">
        <v>142</v>
      </c>
      <c r="H3" s="32" t="s">
        <v>5</v>
      </c>
      <c r="I3" s="32">
        <v>2009</v>
      </c>
      <c r="J3" s="32">
        <v>2010</v>
      </c>
      <c r="K3" s="32">
        <v>2011</v>
      </c>
      <c r="L3" s="32">
        <v>2012</v>
      </c>
      <c r="M3" s="32">
        <f>L3+1</f>
        <v>2013</v>
      </c>
    </row>
    <row r="4" spans="1:13" ht="13.5" customHeight="1">
      <c r="A4" s="292">
        <f>A3+1</f>
        <v>1</v>
      </c>
      <c r="B4" s="381" t="s">
        <v>402</v>
      </c>
      <c r="C4" s="190" t="s">
        <v>153</v>
      </c>
      <c r="D4" s="190" t="s">
        <v>269</v>
      </c>
      <c r="E4" s="40" t="s">
        <v>145</v>
      </c>
      <c r="F4" s="191">
        <v>0.5</v>
      </c>
      <c r="G4" s="190">
        <v>4</v>
      </c>
      <c r="H4" s="190">
        <f aca="true" t="shared" si="0" ref="H4:H25">IF(G4="","",G4-1)</f>
        <v>3</v>
      </c>
      <c r="I4" s="191">
        <f aca="true" t="shared" si="1" ref="I4:I25">IF(G4="","",IF(G4&lt;=4,IF(H4&gt;=1,IF(F4&lt;=9,F4+1,10),0),IF(H4&gt;=1,IF(F4&lt;=8.5,F4+1.5,10),0)))</f>
        <v>1.5</v>
      </c>
      <c r="J4" s="191">
        <f aca="true" t="shared" si="2" ref="J4:J25">IF(G4="","",IF(G4&lt;=4,IF(H4&gt;=2,IF(I4&lt;=9,I4+1,10),0),IF(H4&gt;=2,IF(I4&lt;=8.5,I4+1.5,10),0)))</f>
        <v>2.5</v>
      </c>
      <c r="K4" s="191">
        <f aca="true" t="shared" si="3" ref="K4:K25">IF(G4="","",IF(G4&lt;=4,IF(H4&gt;=3,IF(J4&lt;=9,J4+1,10),0),IF(H4&gt;=3,IF(J4&lt;=8.5,J4+1.5,10),0)))</f>
        <v>3.5</v>
      </c>
      <c r="L4" s="191">
        <f aca="true" t="shared" si="4" ref="L4:L25">IF(G4="","",IF(G4&lt;=4,IF(H4&gt;=4,IF(K4&lt;=9,K4+1,10),0),IF(H4&gt;=4,IF(K4&lt;=8.5,K4+1.5,10),0)))</f>
        <v>0</v>
      </c>
      <c r="M4" s="401">
        <f aca="true" t="shared" si="5" ref="M4:M25">IF(G4="","",IF(G4&lt;=4,IF(H4&gt;=5,IF(L4&lt;=9,L4+1,10),0),IF(H4&gt;=5,IF(L4&lt;=8.5,L4+1.5,10),0)))</f>
        <v>0</v>
      </c>
    </row>
    <row r="5" spans="1:13" ht="13.5" customHeight="1">
      <c r="A5" s="29">
        <f aca="true" t="shared" si="6" ref="A5:A51">A4+1</f>
        <v>2</v>
      </c>
      <c r="B5" s="47" t="s">
        <v>212</v>
      </c>
      <c r="C5" s="42" t="s">
        <v>162</v>
      </c>
      <c r="D5" s="42" t="s">
        <v>267</v>
      </c>
      <c r="E5" s="42" t="s">
        <v>145</v>
      </c>
      <c r="F5" s="43">
        <v>2</v>
      </c>
      <c r="G5" s="42">
        <v>3</v>
      </c>
      <c r="H5" s="42">
        <f t="shared" si="0"/>
        <v>2</v>
      </c>
      <c r="I5" s="48">
        <f t="shared" si="1"/>
        <v>3</v>
      </c>
      <c r="J5" s="48">
        <f t="shared" si="2"/>
        <v>4</v>
      </c>
      <c r="K5" s="48">
        <f t="shared" si="3"/>
        <v>0</v>
      </c>
      <c r="L5" s="48">
        <f t="shared" si="4"/>
        <v>0</v>
      </c>
      <c r="M5" s="52">
        <f t="shared" si="5"/>
        <v>0</v>
      </c>
    </row>
    <row r="6" spans="1:13" ht="13.5" customHeight="1">
      <c r="A6" s="29">
        <f t="shared" si="6"/>
        <v>3</v>
      </c>
      <c r="B6" s="47" t="s">
        <v>976</v>
      </c>
      <c r="C6" s="42" t="s">
        <v>149</v>
      </c>
      <c r="D6" s="42" t="s">
        <v>279</v>
      </c>
      <c r="E6" s="42" t="s">
        <v>145</v>
      </c>
      <c r="F6" s="43">
        <v>0.5</v>
      </c>
      <c r="G6" s="42">
        <v>3</v>
      </c>
      <c r="H6" s="42">
        <f t="shared" si="0"/>
        <v>2</v>
      </c>
      <c r="I6" s="48">
        <f t="shared" si="1"/>
        <v>1.5</v>
      </c>
      <c r="J6" s="48">
        <f t="shared" si="2"/>
        <v>2.5</v>
      </c>
      <c r="K6" s="48">
        <f t="shared" si="3"/>
        <v>0</v>
      </c>
      <c r="L6" s="48">
        <f t="shared" si="4"/>
        <v>0</v>
      </c>
      <c r="M6" s="52">
        <f t="shared" si="5"/>
        <v>0</v>
      </c>
    </row>
    <row r="7" spans="1:13" ht="13.5" customHeight="1">
      <c r="A7" s="29">
        <f t="shared" si="6"/>
        <v>4</v>
      </c>
      <c r="B7" s="39" t="s">
        <v>316</v>
      </c>
      <c r="C7" s="42" t="s">
        <v>149</v>
      </c>
      <c r="D7" s="42" t="s">
        <v>272</v>
      </c>
      <c r="E7" s="42" t="s">
        <v>145</v>
      </c>
      <c r="F7" s="43">
        <v>3</v>
      </c>
      <c r="G7" s="42">
        <v>4</v>
      </c>
      <c r="H7" s="42">
        <v>1</v>
      </c>
      <c r="I7" s="48">
        <f>IF(G7="","",IF(G7&lt;=4,IF(H7&gt;=1,IF(F7&lt;=9,F7+1,10),0),IF(H7&gt;=1,IF(F7&lt;=8.5,F7+1.5,10),0)))</f>
        <v>4</v>
      </c>
      <c r="J7" s="48">
        <f>IF(G7="","",IF(G7&lt;=4,IF(H7&gt;=2,IF(I7&lt;=9,I7+1,10),0),IF(H7&gt;=2,IF(I7&lt;=8.5,I7+1.5,10),0)))</f>
        <v>0</v>
      </c>
      <c r="K7" s="48">
        <f>IF(G7="","",IF(G7&lt;=4,IF(H7&gt;=3,IF(J7&lt;=9,J7+1,10),0),IF(H7&gt;=3,IF(J7&lt;=8.5,J7+1.5,10),0)))</f>
        <v>0</v>
      </c>
      <c r="L7" s="48">
        <f>IF(G7="","",IF(G7&lt;=4,IF(H7&gt;=4,IF(K7&lt;=9,K7+1,10),0),IF(H7&gt;=4,IF(K7&lt;=8.5,K7+1.5,10),0)))</f>
        <v>0</v>
      </c>
      <c r="M7" s="52">
        <f>IF(G7="","",IF(G7&lt;=4,IF(H7&gt;=5,IF(L7&lt;=9,L7+1,10),0),IF(H7&gt;=5,IF(L7&lt;=8.5,L7+1.5,10),0)))</f>
        <v>0</v>
      </c>
    </row>
    <row r="8" spans="1:13" ht="13.5" customHeight="1">
      <c r="A8" s="29">
        <f>A7+1</f>
        <v>5</v>
      </c>
      <c r="B8" s="39" t="s">
        <v>306</v>
      </c>
      <c r="C8" s="42" t="s">
        <v>159</v>
      </c>
      <c r="D8" s="42" t="s">
        <v>279</v>
      </c>
      <c r="E8" s="42" t="s">
        <v>145</v>
      </c>
      <c r="F8" s="43">
        <v>3</v>
      </c>
      <c r="G8" s="201">
        <v>4</v>
      </c>
      <c r="H8" s="42">
        <v>1</v>
      </c>
      <c r="I8" s="48">
        <f>IF(G8="","",IF(G8&lt;=4,IF(H8&gt;=1,IF(F8&lt;=9,F8+1,10),0),IF(H8&gt;=1,IF(F8&lt;=8.5,F8+1.5,10),0)))</f>
        <v>4</v>
      </c>
      <c r="J8" s="48">
        <f>IF(G8="","",IF(G8&lt;=4,IF(H8&gt;=2,IF(I8&lt;=9,I8+1,10),0),IF(H8&gt;=2,IF(I8&lt;=8.5,I8+1.5,10),0)))</f>
        <v>0</v>
      </c>
      <c r="K8" s="48">
        <f>IF(G8="","",IF(G8&lt;=4,IF(H8&gt;=3,IF(J8&lt;=9,J8+1,10),0),IF(H8&gt;=3,IF(J8&lt;=8.5,J8+1.5,10),0)))</f>
        <v>0</v>
      </c>
      <c r="L8" s="48">
        <f>IF(G8="","",IF(G8&lt;=4,IF(H8&gt;=4,IF(K8&lt;=9,K8+1,10),0),IF(H8&gt;=4,IF(K8&lt;=8.5,K8+1.5,10),0)))</f>
        <v>0</v>
      </c>
      <c r="M8" s="52">
        <f>IF(G8="","",IF(G8&lt;=4,IF(H8&gt;=5,IF(L8&lt;=9,L8+1,10),0),IF(H8&gt;=5,IF(L8&lt;=8.5,L8+1.5,10),0)))</f>
        <v>0</v>
      </c>
    </row>
    <row r="9" spans="1:13" ht="13.5" customHeight="1">
      <c r="A9" s="29">
        <f t="shared" si="6"/>
        <v>6</v>
      </c>
      <c r="B9" s="47" t="s">
        <v>575</v>
      </c>
      <c r="C9" s="42" t="s">
        <v>146</v>
      </c>
      <c r="D9" s="42" t="s">
        <v>281</v>
      </c>
      <c r="E9" s="42" t="s">
        <v>145</v>
      </c>
      <c r="F9" s="43">
        <v>1.1</v>
      </c>
      <c r="G9" s="42">
        <v>3</v>
      </c>
      <c r="H9" s="42">
        <v>1</v>
      </c>
      <c r="I9" s="48">
        <f>IF(G9="","",IF(G9&lt;=4,IF(H9&gt;=1,IF(F9&lt;=9,F9+1,10),0),IF(H9&gt;=1,IF(F9&lt;=8.5,F9+1.5,10),0)))</f>
        <v>2.1</v>
      </c>
      <c r="J9" s="48">
        <f>IF(G9="","",IF(G9&lt;=4,IF(H9&gt;=2,IF(I9&lt;=9,I9+1,10),0),IF(H9&gt;=2,IF(I9&lt;=8.5,I9+1.5,10),0)))</f>
        <v>0</v>
      </c>
      <c r="K9" s="48">
        <f>IF(G9="","",IF(G9&lt;=4,IF(H9&gt;=3,IF(J9&lt;=9,J9+1,10),0),IF(H9&gt;=3,IF(J9&lt;=8.5,J9+1.5,10),0)))</f>
        <v>0</v>
      </c>
      <c r="L9" s="48">
        <f>IF(G9="","",IF(G9&lt;=4,IF(H9&gt;=4,IF(K9&lt;=9,K9+1,10),0),IF(H9&gt;=4,IF(K9&lt;=8.5,K9+1.5,10),0)))</f>
        <v>0</v>
      </c>
      <c r="M9" s="52">
        <f>IF(G9="","",IF(G9&lt;=4,IF(H9&gt;=5,IF(L9&lt;=9,L9+1,10),0),IF(H9&gt;=5,IF(L9&lt;=8.5,L9+1.5,10),0)))</f>
        <v>0</v>
      </c>
    </row>
    <row r="10" spans="1:13" ht="13.5" customHeight="1">
      <c r="A10" s="167">
        <f t="shared" si="6"/>
        <v>7</v>
      </c>
      <c r="B10" s="39" t="s">
        <v>795</v>
      </c>
      <c r="C10" s="42" t="s">
        <v>167</v>
      </c>
      <c r="D10" s="42" t="s">
        <v>280</v>
      </c>
      <c r="E10" s="42" t="s">
        <v>145</v>
      </c>
      <c r="F10" s="43">
        <v>7.5</v>
      </c>
      <c r="G10" s="42">
        <v>1</v>
      </c>
      <c r="H10" s="42">
        <f t="shared" si="0"/>
        <v>0</v>
      </c>
      <c r="I10" s="48">
        <f t="shared" si="1"/>
        <v>0</v>
      </c>
      <c r="J10" s="48">
        <f t="shared" si="2"/>
        <v>0</v>
      </c>
      <c r="K10" s="48">
        <f t="shared" si="3"/>
        <v>0</v>
      </c>
      <c r="L10" s="48">
        <f t="shared" si="4"/>
        <v>0</v>
      </c>
      <c r="M10" s="52">
        <f t="shared" si="5"/>
        <v>0</v>
      </c>
    </row>
    <row r="11" spans="1:15" ht="13.5" customHeight="1">
      <c r="A11" s="167">
        <f t="shared" si="6"/>
        <v>8</v>
      </c>
      <c r="B11" s="99" t="s">
        <v>498</v>
      </c>
      <c r="C11" s="97" t="s">
        <v>161</v>
      </c>
      <c r="D11" s="97" t="s">
        <v>266</v>
      </c>
      <c r="E11" s="42" t="s">
        <v>145</v>
      </c>
      <c r="F11" s="98">
        <v>6</v>
      </c>
      <c r="G11" s="97">
        <v>2</v>
      </c>
      <c r="H11" s="97">
        <v>0</v>
      </c>
      <c r="I11" s="379">
        <f>IF(G11&lt;=4,IF(H11&gt;=1,IF(F11&lt;=9,F11+1,10),0),IF(H11&gt;=1,IF(F11&lt;=8.5,F11+1.5,10),0))</f>
        <v>0</v>
      </c>
      <c r="J11" s="379">
        <f>IF(G11&lt;=4,IF(H11&gt;=2,IF(I11&lt;=9,I11+1,10),0),IF(H11&gt;=2,IF(I11&lt;=8.5,I11+1.5,10),0))</f>
        <v>0</v>
      </c>
      <c r="K11" s="379">
        <f>IF(G11&lt;=4,IF(H11&gt;=3,IF(J11&lt;=9,J11+1,10),0),IF(H11&gt;=3,IF(J11&lt;=8.5,J11+1.5,10),0))</f>
        <v>0</v>
      </c>
      <c r="L11" s="379">
        <f>IF(G11&lt;=4,IF(H11&gt;=4,IF(K11&lt;=9,K11+1,10),0),IF(H11&gt;=4,IF(K11&lt;=8.5,K11+1.5,10),0))</f>
        <v>0</v>
      </c>
      <c r="M11" s="380">
        <f>IF(G11&lt;=4,IF(H11&gt;=5,IF(L11&lt;=9,L11+1,10),0),IF(H11&gt;=5,IF(L11&lt;=8.5,L11+1.5,10),0))</f>
        <v>0</v>
      </c>
      <c r="N11" s="7"/>
      <c r="O11" s="8"/>
    </row>
    <row r="12" spans="1:16" ht="13.5" customHeight="1">
      <c r="A12" s="504">
        <f t="shared" si="6"/>
        <v>9</v>
      </c>
      <c r="B12" s="99" t="s">
        <v>234</v>
      </c>
      <c r="C12" s="97" t="s">
        <v>146</v>
      </c>
      <c r="D12" s="97" t="s">
        <v>274</v>
      </c>
      <c r="E12" s="42" t="s">
        <v>145</v>
      </c>
      <c r="F12" s="98">
        <v>4</v>
      </c>
      <c r="G12" s="97">
        <v>4</v>
      </c>
      <c r="H12" s="97">
        <v>0</v>
      </c>
      <c r="I12" s="379">
        <f>IF(G12&lt;=4,IF(H12&gt;=1,IF(F12&lt;=9,F12+1,10),0),IF(H12&gt;=1,IF(F12&lt;=8.5,F12+1.5,10),0))</f>
        <v>0</v>
      </c>
      <c r="J12" s="379">
        <f>IF(G12&lt;=4,IF(H12&gt;=2,IF(I12&lt;=9,I12+1,10),0),IF(H12&gt;=2,IF(I12&lt;=8.5,I12+1.5,10),0))</f>
        <v>0</v>
      </c>
      <c r="K12" s="379">
        <f>IF(G12&lt;=4,IF(H12&gt;=3,IF(J12&lt;=9,J12+1,10),0),IF(H12&gt;=3,IF(J12&lt;=8.5,J12+1.5,10),0))</f>
        <v>0</v>
      </c>
      <c r="L12" s="379">
        <f>IF(G12&lt;=4,IF(H12&gt;=4,IF(K12&lt;=9,K12+1,10),0),IF(H12&gt;=4,IF(K12&lt;=8.5,K12+1.5,10),0))</f>
        <v>0</v>
      </c>
      <c r="M12" s="380">
        <f>IF(G12&lt;=4,IF(H12&gt;=5,IF(L12&lt;=9,L12+1,10),0),IF(H12&gt;=5,IF(L12&lt;=8.5,L12+1.5,10),0))</f>
        <v>0</v>
      </c>
      <c r="N12" s="9"/>
      <c r="O12" s="7"/>
      <c r="P12" s="8"/>
    </row>
    <row r="13" spans="1:16" ht="13.5" customHeight="1">
      <c r="A13" s="504">
        <f t="shared" si="6"/>
        <v>10</v>
      </c>
      <c r="B13" s="99" t="s">
        <v>235</v>
      </c>
      <c r="C13" s="97" t="s">
        <v>155</v>
      </c>
      <c r="D13" s="97" t="s">
        <v>271</v>
      </c>
      <c r="E13" s="42" t="s">
        <v>145</v>
      </c>
      <c r="F13" s="98">
        <v>3.4</v>
      </c>
      <c r="G13" s="97">
        <v>4</v>
      </c>
      <c r="H13" s="97">
        <v>0</v>
      </c>
      <c r="I13" s="379">
        <f>IF(G13&lt;=4,IF(H13&gt;=1,IF(F13&lt;=9,F13+1,10),0),IF(H13&gt;=1,IF(F13&lt;=8.5,F13+1.5,10),0))</f>
        <v>0</v>
      </c>
      <c r="J13" s="379">
        <f>IF(G13&lt;=4,IF(H13&gt;=2,IF(I13&lt;=9,I13+1,10),0),IF(H13&gt;=2,IF(I13&lt;=8.5,I13+1.5,10),0))</f>
        <v>0</v>
      </c>
      <c r="K13" s="379">
        <f>IF(G13&lt;=4,IF(H13&gt;=3,IF(J13&lt;=9,J13+1,10),0),IF(H13&gt;=3,IF(J13&lt;=8.5,J13+1.5,10),0))</f>
        <v>0</v>
      </c>
      <c r="L13" s="379">
        <f>IF(G13&lt;=4,IF(H13&gt;=4,IF(K13&lt;=9,K13+1,10),0),IF(H13&gt;=4,IF(K13&lt;=8.5,K13+1.5,10),0))</f>
        <v>0</v>
      </c>
      <c r="M13" s="380">
        <f>IF(G13&lt;=4,IF(H13&gt;=5,IF(L13&lt;=9,L13+1,10),0),IF(H13&gt;=5,IF(L13&lt;=8.5,L13+1.5,10),0))</f>
        <v>0</v>
      </c>
      <c r="N13" s="9"/>
      <c r="O13" s="7"/>
      <c r="P13" s="8"/>
    </row>
    <row r="14" spans="1:16" ht="13.5" customHeight="1">
      <c r="A14" s="6">
        <f t="shared" si="6"/>
        <v>11</v>
      </c>
      <c r="B14" s="99" t="s">
        <v>331</v>
      </c>
      <c r="C14" s="97" t="s">
        <v>157</v>
      </c>
      <c r="D14" s="97" t="s">
        <v>318</v>
      </c>
      <c r="E14" s="42" t="s">
        <v>145</v>
      </c>
      <c r="F14" s="98">
        <v>2.3</v>
      </c>
      <c r="G14" s="97">
        <v>3</v>
      </c>
      <c r="H14" s="97">
        <v>0</v>
      </c>
      <c r="I14" s="379">
        <f>IF(G14="","",IF(G14&lt;=4,IF(H14&gt;=1,IF(F14&lt;=9,F14+1,10),0),IF(H14&gt;=1,IF(F14&lt;=8.5,F14+1.5,10),0)))</f>
        <v>0</v>
      </c>
      <c r="J14" s="379">
        <f>IF(G14="","",IF(G14&lt;=4,IF(H14&gt;=2,IF(I14&lt;=9,I14+1,10),0),IF(H14&gt;=2,IF(I14&lt;=8.5,I14+1.5,10),0)))</f>
        <v>0</v>
      </c>
      <c r="K14" s="379">
        <f>IF(G14="","",IF(G14&lt;=4,IF(H14&gt;=3,IF(J14&lt;=9,J14+1,10),0),IF(H14&gt;=3,IF(J14&lt;=8.5,J14+1.5,10),0)))</f>
        <v>0</v>
      </c>
      <c r="L14" s="379">
        <f>IF(G14="","",IF(G14&lt;=4,IF(H14&gt;=4,IF(K14&lt;=9,K14+1,10),0),IF(H14&gt;=4,IF(K14&lt;=8.5,K14+1.5,10),0)))</f>
        <v>0</v>
      </c>
      <c r="M14" s="380">
        <f>IF(G14="","",IF(G14&lt;=4,IF(H14&gt;=5,IF(L14&lt;=9,L14+1,10),0),IF(H14&gt;=5,IF(L14&lt;=8.5,L14+1.5,10),0)))</f>
        <v>0</v>
      </c>
      <c r="N14" s="9"/>
      <c r="O14" s="7"/>
      <c r="P14" s="8"/>
    </row>
    <row r="15" spans="1:16" ht="13.5" customHeight="1">
      <c r="A15" s="6">
        <f t="shared" si="6"/>
        <v>12</v>
      </c>
      <c r="B15" s="96" t="s">
        <v>836</v>
      </c>
      <c r="C15" s="97" t="s">
        <v>160</v>
      </c>
      <c r="D15" s="97" t="s">
        <v>278</v>
      </c>
      <c r="E15" s="42" t="s">
        <v>145</v>
      </c>
      <c r="F15" s="98">
        <v>1</v>
      </c>
      <c r="G15" s="97">
        <v>1</v>
      </c>
      <c r="H15" s="97">
        <f t="shared" si="0"/>
        <v>0</v>
      </c>
      <c r="I15" s="379">
        <f t="shared" si="1"/>
        <v>0</v>
      </c>
      <c r="J15" s="379">
        <f t="shared" si="2"/>
        <v>0</v>
      </c>
      <c r="K15" s="379">
        <f t="shared" si="3"/>
        <v>0</v>
      </c>
      <c r="L15" s="379">
        <f t="shared" si="4"/>
        <v>0</v>
      </c>
      <c r="M15" s="380">
        <f t="shared" si="5"/>
        <v>0</v>
      </c>
      <c r="N15" s="9"/>
      <c r="O15" s="7"/>
      <c r="P15" s="8"/>
    </row>
    <row r="16" spans="1:16" ht="13.5" customHeight="1">
      <c r="A16" s="6">
        <f t="shared" si="6"/>
        <v>13</v>
      </c>
      <c r="B16" s="96" t="s">
        <v>843</v>
      </c>
      <c r="C16" s="97" t="s">
        <v>149</v>
      </c>
      <c r="D16" s="97" t="s">
        <v>318</v>
      </c>
      <c r="E16" s="42" t="s">
        <v>145</v>
      </c>
      <c r="F16" s="98">
        <v>1</v>
      </c>
      <c r="G16" s="97">
        <v>1</v>
      </c>
      <c r="H16" s="97">
        <f t="shared" si="0"/>
        <v>0</v>
      </c>
      <c r="I16" s="379">
        <f t="shared" si="1"/>
        <v>0</v>
      </c>
      <c r="J16" s="379">
        <f t="shared" si="2"/>
        <v>0</v>
      </c>
      <c r="K16" s="379">
        <f t="shared" si="3"/>
        <v>0</v>
      </c>
      <c r="L16" s="379">
        <f t="shared" si="4"/>
        <v>0</v>
      </c>
      <c r="M16" s="380">
        <f t="shared" si="5"/>
        <v>0</v>
      </c>
      <c r="N16" s="9"/>
      <c r="O16" s="7"/>
      <c r="P16" s="8"/>
    </row>
    <row r="17" spans="1:16" ht="13.5" customHeight="1">
      <c r="A17" s="392">
        <f t="shared" si="6"/>
        <v>14</v>
      </c>
      <c r="B17" s="393" t="s">
        <v>394</v>
      </c>
      <c r="C17" s="291" t="s">
        <v>156</v>
      </c>
      <c r="D17" s="291" t="s">
        <v>297</v>
      </c>
      <c r="E17" s="42" t="s">
        <v>145</v>
      </c>
      <c r="F17" s="494">
        <v>0.7</v>
      </c>
      <c r="G17" s="291">
        <v>1</v>
      </c>
      <c r="H17" s="291">
        <f t="shared" si="0"/>
        <v>0</v>
      </c>
      <c r="I17" s="494">
        <f t="shared" si="1"/>
        <v>0</v>
      </c>
      <c r="J17" s="494">
        <f t="shared" si="2"/>
        <v>0</v>
      </c>
      <c r="K17" s="494">
        <f t="shared" si="3"/>
        <v>0</v>
      </c>
      <c r="L17" s="494">
        <f t="shared" si="4"/>
        <v>0</v>
      </c>
      <c r="M17" s="505">
        <f t="shared" si="5"/>
        <v>0</v>
      </c>
      <c r="N17" s="9"/>
      <c r="O17" s="7"/>
      <c r="P17" s="8"/>
    </row>
    <row r="18" spans="1:16" ht="13.5" customHeight="1">
      <c r="A18" s="6">
        <f t="shared" si="6"/>
        <v>15</v>
      </c>
      <c r="B18" s="96" t="s">
        <v>867</v>
      </c>
      <c r="C18" s="97" t="s">
        <v>155</v>
      </c>
      <c r="D18" s="97" t="s">
        <v>263</v>
      </c>
      <c r="E18" s="42" t="s">
        <v>145</v>
      </c>
      <c r="F18" s="98">
        <v>0.5</v>
      </c>
      <c r="G18" s="97">
        <v>1</v>
      </c>
      <c r="H18" s="97">
        <f t="shared" si="0"/>
        <v>0</v>
      </c>
      <c r="I18" s="379">
        <f t="shared" si="1"/>
        <v>0</v>
      </c>
      <c r="J18" s="379">
        <f t="shared" si="2"/>
        <v>0</v>
      </c>
      <c r="K18" s="379">
        <f t="shared" si="3"/>
        <v>0</v>
      </c>
      <c r="L18" s="379">
        <f t="shared" si="4"/>
        <v>0</v>
      </c>
      <c r="M18" s="380">
        <f t="shared" si="5"/>
        <v>0</v>
      </c>
      <c r="N18" s="9"/>
      <c r="O18" s="7"/>
      <c r="P18" s="8"/>
    </row>
    <row r="19" spans="1:16" ht="13.5" customHeight="1">
      <c r="A19" s="6">
        <f t="shared" si="6"/>
        <v>16</v>
      </c>
      <c r="B19" s="96" t="s">
        <v>878</v>
      </c>
      <c r="C19" s="97" t="s">
        <v>150</v>
      </c>
      <c r="D19" s="97" t="s">
        <v>263</v>
      </c>
      <c r="E19" s="42" t="s">
        <v>145</v>
      </c>
      <c r="F19" s="98">
        <v>0.5</v>
      </c>
      <c r="G19" s="97">
        <v>1</v>
      </c>
      <c r="H19" s="97">
        <f t="shared" si="0"/>
        <v>0</v>
      </c>
      <c r="I19" s="379">
        <f t="shared" si="1"/>
        <v>0</v>
      </c>
      <c r="J19" s="379">
        <f t="shared" si="2"/>
        <v>0</v>
      </c>
      <c r="K19" s="379">
        <f t="shared" si="3"/>
        <v>0</v>
      </c>
      <c r="L19" s="379">
        <f t="shared" si="4"/>
        <v>0</v>
      </c>
      <c r="M19" s="380">
        <f t="shared" si="5"/>
        <v>0</v>
      </c>
      <c r="N19" s="9"/>
      <c r="O19" s="7"/>
      <c r="P19" s="8"/>
    </row>
    <row r="20" spans="1:16" ht="13.5" customHeight="1">
      <c r="A20" s="6">
        <f t="shared" si="6"/>
        <v>17</v>
      </c>
      <c r="B20" s="96" t="s">
        <v>986</v>
      </c>
      <c r="C20" s="97" t="s">
        <v>165</v>
      </c>
      <c r="D20" s="97" t="s">
        <v>262</v>
      </c>
      <c r="E20" s="42" t="s">
        <v>145</v>
      </c>
      <c r="F20" s="98">
        <v>0.5</v>
      </c>
      <c r="G20" s="97">
        <v>1</v>
      </c>
      <c r="H20" s="97">
        <f t="shared" si="0"/>
        <v>0</v>
      </c>
      <c r="I20" s="379">
        <f t="shared" si="1"/>
        <v>0</v>
      </c>
      <c r="J20" s="379">
        <f t="shared" si="2"/>
        <v>0</v>
      </c>
      <c r="K20" s="379">
        <f t="shared" si="3"/>
        <v>0</v>
      </c>
      <c r="L20" s="379">
        <f t="shared" si="4"/>
        <v>0</v>
      </c>
      <c r="M20" s="380">
        <f t="shared" si="5"/>
        <v>0</v>
      </c>
      <c r="N20" s="9"/>
      <c r="O20" s="7"/>
      <c r="P20" s="8"/>
    </row>
    <row r="21" spans="1:16" ht="13.5" customHeight="1">
      <c r="A21" s="29">
        <f t="shared" si="6"/>
        <v>18</v>
      </c>
      <c r="B21" s="47" t="s">
        <v>975</v>
      </c>
      <c r="C21" s="42" t="s">
        <v>154</v>
      </c>
      <c r="D21" s="42" t="s">
        <v>267</v>
      </c>
      <c r="E21" s="42" t="s">
        <v>145</v>
      </c>
      <c r="F21" s="43">
        <v>0.5</v>
      </c>
      <c r="G21" s="42">
        <v>1</v>
      </c>
      <c r="H21" s="42">
        <f t="shared" si="0"/>
        <v>0</v>
      </c>
      <c r="I21" s="48">
        <f t="shared" si="1"/>
        <v>0</v>
      </c>
      <c r="J21" s="48">
        <f t="shared" si="2"/>
        <v>0</v>
      </c>
      <c r="K21" s="48">
        <f t="shared" si="3"/>
        <v>0</v>
      </c>
      <c r="L21" s="48">
        <f t="shared" si="4"/>
        <v>0</v>
      </c>
      <c r="M21" s="52">
        <f t="shared" si="5"/>
        <v>0</v>
      </c>
      <c r="N21" s="9"/>
      <c r="O21" s="7"/>
      <c r="P21" s="8"/>
    </row>
    <row r="22" spans="1:16" ht="13.5" customHeight="1">
      <c r="A22" s="29">
        <f t="shared" si="6"/>
        <v>19</v>
      </c>
      <c r="B22" s="47" t="s">
        <v>1014</v>
      </c>
      <c r="C22" s="42" t="s">
        <v>149</v>
      </c>
      <c r="D22" s="42" t="s">
        <v>268</v>
      </c>
      <c r="E22" s="42" t="s">
        <v>145</v>
      </c>
      <c r="F22" s="43">
        <v>0.5</v>
      </c>
      <c r="G22" s="42">
        <v>1</v>
      </c>
      <c r="H22" s="42">
        <f t="shared" si="0"/>
        <v>0</v>
      </c>
      <c r="I22" s="48">
        <f t="shared" si="1"/>
        <v>0</v>
      </c>
      <c r="J22" s="48">
        <f t="shared" si="2"/>
        <v>0</v>
      </c>
      <c r="K22" s="48">
        <f t="shared" si="3"/>
        <v>0</v>
      </c>
      <c r="L22" s="48">
        <f t="shared" si="4"/>
        <v>0</v>
      </c>
      <c r="M22" s="52">
        <f t="shared" si="5"/>
        <v>0</v>
      </c>
      <c r="N22" s="9"/>
      <c r="O22" s="7"/>
      <c r="P22" s="8"/>
    </row>
    <row r="23" spans="1:16" ht="13.5" customHeight="1">
      <c r="A23" s="6">
        <f t="shared" si="6"/>
        <v>20</v>
      </c>
      <c r="B23" s="96" t="s">
        <v>884</v>
      </c>
      <c r="C23" s="97" t="s">
        <v>153</v>
      </c>
      <c r="D23" s="97" t="s">
        <v>268</v>
      </c>
      <c r="E23" s="97" t="s">
        <v>145</v>
      </c>
      <c r="F23" s="98">
        <v>0.3</v>
      </c>
      <c r="G23" s="97">
        <v>1</v>
      </c>
      <c r="H23" s="97">
        <f t="shared" si="0"/>
        <v>0</v>
      </c>
      <c r="I23" s="379">
        <f t="shared" si="1"/>
        <v>0</v>
      </c>
      <c r="J23" s="379">
        <f t="shared" si="2"/>
        <v>0</v>
      </c>
      <c r="K23" s="379">
        <f t="shared" si="3"/>
        <v>0</v>
      </c>
      <c r="L23" s="379">
        <f t="shared" si="4"/>
        <v>0</v>
      </c>
      <c r="M23" s="380">
        <f t="shared" si="5"/>
        <v>0</v>
      </c>
      <c r="N23" s="9"/>
      <c r="O23" s="7"/>
      <c r="P23" s="8"/>
    </row>
    <row r="24" spans="1:16" ht="13.5" customHeight="1">
      <c r="A24" s="29">
        <f t="shared" si="6"/>
        <v>21</v>
      </c>
      <c r="B24" s="47" t="s">
        <v>923</v>
      </c>
      <c r="C24" s="42" t="s">
        <v>146</v>
      </c>
      <c r="D24" s="42" t="s">
        <v>277</v>
      </c>
      <c r="E24" s="42" t="s">
        <v>145</v>
      </c>
      <c r="F24" s="43">
        <v>0.3</v>
      </c>
      <c r="G24" s="42">
        <v>1</v>
      </c>
      <c r="H24" s="42">
        <f t="shared" si="0"/>
        <v>0</v>
      </c>
      <c r="I24" s="48">
        <f t="shared" si="1"/>
        <v>0</v>
      </c>
      <c r="J24" s="48">
        <f t="shared" si="2"/>
        <v>0</v>
      </c>
      <c r="K24" s="48">
        <f t="shared" si="3"/>
        <v>0</v>
      </c>
      <c r="L24" s="48">
        <f t="shared" si="4"/>
        <v>0</v>
      </c>
      <c r="M24" s="52">
        <f t="shared" si="5"/>
        <v>0</v>
      </c>
      <c r="N24" s="9"/>
      <c r="O24" s="7"/>
      <c r="P24" s="8"/>
    </row>
    <row r="25" spans="1:16" ht="13.5" thickBot="1">
      <c r="A25" s="375">
        <f t="shared" si="6"/>
        <v>22</v>
      </c>
      <c r="B25" s="450" t="s">
        <v>460</v>
      </c>
      <c r="C25" s="266" t="s">
        <v>155</v>
      </c>
      <c r="D25" s="266" t="s">
        <v>289</v>
      </c>
      <c r="E25" s="94" t="s">
        <v>145</v>
      </c>
      <c r="F25" s="271">
        <v>0.1</v>
      </c>
      <c r="G25" s="266">
        <v>1</v>
      </c>
      <c r="H25" s="266">
        <f t="shared" si="0"/>
        <v>0</v>
      </c>
      <c r="I25" s="183">
        <f t="shared" si="1"/>
        <v>0</v>
      </c>
      <c r="J25" s="183">
        <f t="shared" si="2"/>
        <v>0</v>
      </c>
      <c r="K25" s="183">
        <f t="shared" si="3"/>
        <v>0</v>
      </c>
      <c r="L25" s="183">
        <f t="shared" si="4"/>
        <v>0</v>
      </c>
      <c r="M25" s="506">
        <f t="shared" si="5"/>
        <v>0</v>
      </c>
      <c r="N25" s="9"/>
      <c r="O25" s="7"/>
      <c r="P25" s="8"/>
    </row>
    <row r="26" spans="1:16" ht="12.75">
      <c r="A26" s="281">
        <f t="shared" si="6"/>
        <v>23</v>
      </c>
      <c r="B26" s="282" t="s">
        <v>680</v>
      </c>
      <c r="C26" s="283" t="s">
        <v>144</v>
      </c>
      <c r="D26" s="283" t="s">
        <v>665</v>
      </c>
      <c r="E26" s="283" t="s">
        <v>657</v>
      </c>
      <c r="F26" s="335">
        <v>0.4</v>
      </c>
      <c r="G26" s="284"/>
      <c r="H26" s="283" t="s">
        <v>991</v>
      </c>
      <c r="I26" s="273"/>
      <c r="J26" s="273"/>
      <c r="K26" s="273"/>
      <c r="L26" s="273"/>
      <c r="M26" s="274"/>
      <c r="N26" s="9"/>
      <c r="O26" s="7"/>
      <c r="P26" s="8"/>
    </row>
    <row r="27" spans="1:13" ht="12.75">
      <c r="A27" s="349">
        <f t="shared" si="6"/>
        <v>24</v>
      </c>
      <c r="B27" s="276" t="s">
        <v>684</v>
      </c>
      <c r="C27" s="277" t="s">
        <v>159</v>
      </c>
      <c r="D27" s="277" t="s">
        <v>278</v>
      </c>
      <c r="E27" s="277" t="s">
        <v>657</v>
      </c>
      <c r="F27" s="333">
        <v>0.1</v>
      </c>
      <c r="G27" s="278"/>
      <c r="H27" s="277" t="s">
        <v>991</v>
      </c>
      <c r="I27" s="279"/>
      <c r="J27" s="279"/>
      <c r="K27" s="279"/>
      <c r="L27" s="279"/>
      <c r="M27" s="280"/>
    </row>
    <row r="28" spans="1:13" s="15" customFormat="1" ht="13.5" customHeight="1" thickBot="1">
      <c r="A28" s="285">
        <f t="shared" si="6"/>
        <v>25</v>
      </c>
      <c r="B28" s="286" t="s">
        <v>685</v>
      </c>
      <c r="C28" s="287" t="s">
        <v>149</v>
      </c>
      <c r="D28" s="287" t="s">
        <v>633</v>
      </c>
      <c r="E28" s="287" t="s">
        <v>657</v>
      </c>
      <c r="F28" s="289">
        <v>0.1</v>
      </c>
      <c r="G28" s="288"/>
      <c r="H28" s="287" t="s">
        <v>991</v>
      </c>
      <c r="I28" s="294"/>
      <c r="J28" s="294"/>
      <c r="K28" s="294"/>
      <c r="L28" s="294"/>
      <c r="M28" s="295"/>
    </row>
    <row r="29" spans="1:13" ht="12.75">
      <c r="A29" s="474">
        <f t="shared" si="6"/>
        <v>26</v>
      </c>
      <c r="B29" s="475" t="s">
        <v>589</v>
      </c>
      <c r="C29" s="476" t="s">
        <v>150</v>
      </c>
      <c r="D29" s="476" t="s">
        <v>279</v>
      </c>
      <c r="E29" s="476" t="s">
        <v>61</v>
      </c>
      <c r="F29" s="311">
        <v>10</v>
      </c>
      <c r="G29" s="496"/>
      <c r="H29" s="496"/>
      <c r="I29" s="496"/>
      <c r="J29" s="496"/>
      <c r="K29" s="496"/>
      <c r="L29" s="496"/>
      <c r="M29" s="507"/>
    </row>
    <row r="30" spans="1:13" ht="12.75">
      <c r="A30" s="341">
        <f t="shared" si="6"/>
        <v>27</v>
      </c>
      <c r="B30" s="329" t="s">
        <v>206</v>
      </c>
      <c r="C30" s="330" t="s">
        <v>159</v>
      </c>
      <c r="D30" s="330" t="s">
        <v>19</v>
      </c>
      <c r="E30" s="330" t="s">
        <v>61</v>
      </c>
      <c r="F30" s="331">
        <v>7.5</v>
      </c>
      <c r="G30" s="374"/>
      <c r="H30" s="374"/>
      <c r="I30" s="374"/>
      <c r="J30" s="374"/>
      <c r="K30" s="374"/>
      <c r="L30" s="374"/>
      <c r="M30" s="508"/>
    </row>
    <row r="31" spans="1:13" ht="12.75">
      <c r="A31" s="341">
        <f t="shared" si="6"/>
        <v>28</v>
      </c>
      <c r="B31" s="329" t="s">
        <v>186</v>
      </c>
      <c r="C31" s="330" t="s">
        <v>154</v>
      </c>
      <c r="D31" s="330" t="s">
        <v>644</v>
      </c>
      <c r="E31" s="330" t="s">
        <v>61</v>
      </c>
      <c r="F31" s="331">
        <v>5</v>
      </c>
      <c r="G31" s="374"/>
      <c r="H31" s="374"/>
      <c r="I31" s="374"/>
      <c r="J31" s="374"/>
      <c r="K31" s="374"/>
      <c r="L31" s="374"/>
      <c r="M31" s="508"/>
    </row>
    <row r="32" spans="1:13" ht="12.75">
      <c r="A32" s="341">
        <f t="shared" si="6"/>
        <v>29</v>
      </c>
      <c r="B32" s="329" t="s">
        <v>554</v>
      </c>
      <c r="C32" s="330" t="s">
        <v>167</v>
      </c>
      <c r="D32" s="330" t="s">
        <v>279</v>
      </c>
      <c r="E32" s="330" t="s">
        <v>61</v>
      </c>
      <c r="F32" s="331">
        <v>5</v>
      </c>
      <c r="G32" s="374"/>
      <c r="H32" s="374"/>
      <c r="I32" s="374"/>
      <c r="J32" s="374"/>
      <c r="K32" s="374"/>
      <c r="L32" s="374"/>
      <c r="M32" s="508"/>
    </row>
    <row r="33" spans="1:13" ht="12.75">
      <c r="A33" s="341">
        <f t="shared" si="6"/>
        <v>30</v>
      </c>
      <c r="B33" s="329" t="s">
        <v>1269</v>
      </c>
      <c r="C33" s="330" t="s">
        <v>156</v>
      </c>
      <c r="D33" s="330" t="s">
        <v>649</v>
      </c>
      <c r="E33" s="330" t="s">
        <v>61</v>
      </c>
      <c r="F33" s="331">
        <v>5</v>
      </c>
      <c r="G33" s="374"/>
      <c r="H33" s="374"/>
      <c r="I33" s="374"/>
      <c r="J33" s="374"/>
      <c r="K33" s="374"/>
      <c r="L33" s="374"/>
      <c r="M33" s="508"/>
    </row>
    <row r="34" spans="1:13" ht="12.75">
      <c r="A34" s="341">
        <f t="shared" si="6"/>
        <v>31</v>
      </c>
      <c r="B34" s="329" t="s">
        <v>1278</v>
      </c>
      <c r="C34" s="330" t="s">
        <v>156</v>
      </c>
      <c r="D34" s="330" t="s">
        <v>677</v>
      </c>
      <c r="E34" s="330" t="s">
        <v>61</v>
      </c>
      <c r="F34" s="331">
        <v>4</v>
      </c>
      <c r="G34" s="374"/>
      <c r="H34" s="374"/>
      <c r="I34" s="374"/>
      <c r="J34" s="374"/>
      <c r="K34" s="374"/>
      <c r="L34" s="374"/>
      <c r="M34" s="508"/>
    </row>
    <row r="35" spans="1:13" ht="12.75">
      <c r="A35" s="341">
        <f t="shared" si="6"/>
        <v>32</v>
      </c>
      <c r="B35" s="329" t="s">
        <v>1290</v>
      </c>
      <c r="C35" s="330" t="s">
        <v>146</v>
      </c>
      <c r="D35" s="330" t="s">
        <v>62</v>
      </c>
      <c r="E35" s="330" t="s">
        <v>61</v>
      </c>
      <c r="F35" s="331">
        <v>3</v>
      </c>
      <c r="G35" s="374"/>
      <c r="H35" s="374"/>
      <c r="I35" s="374"/>
      <c r="J35" s="374"/>
      <c r="K35" s="374"/>
      <c r="L35" s="374"/>
      <c r="M35" s="508"/>
    </row>
    <row r="36" spans="1:13" ht="12.75">
      <c r="A36" s="341">
        <f t="shared" si="6"/>
        <v>33</v>
      </c>
      <c r="B36" s="329" t="s">
        <v>1306</v>
      </c>
      <c r="C36" s="330" t="s">
        <v>144</v>
      </c>
      <c r="D36" s="330" t="s">
        <v>650</v>
      </c>
      <c r="E36" s="330" t="s">
        <v>61</v>
      </c>
      <c r="F36" s="331">
        <v>2</v>
      </c>
      <c r="G36" s="374"/>
      <c r="H36" s="374"/>
      <c r="I36" s="374"/>
      <c r="J36" s="374"/>
      <c r="K36" s="374"/>
      <c r="L36" s="374"/>
      <c r="M36" s="508"/>
    </row>
    <row r="37" spans="1:13" ht="12.75">
      <c r="A37" s="341">
        <v>34</v>
      </c>
      <c r="B37" s="329" t="s">
        <v>1693</v>
      </c>
      <c r="C37" s="330" t="s">
        <v>159</v>
      </c>
      <c r="D37" s="330" t="s">
        <v>644</v>
      </c>
      <c r="E37" s="330" t="s">
        <v>61</v>
      </c>
      <c r="F37" s="331">
        <v>0.5</v>
      </c>
      <c r="G37" s="374"/>
      <c r="H37" s="374"/>
      <c r="I37" s="374"/>
      <c r="J37" s="374"/>
      <c r="K37" s="374"/>
      <c r="L37" s="374"/>
      <c r="M37" s="508"/>
    </row>
    <row r="38" spans="1:13" ht="12.75">
      <c r="A38" s="341">
        <v>35</v>
      </c>
      <c r="B38" s="329" t="s">
        <v>1494</v>
      </c>
      <c r="C38" s="330" t="s">
        <v>169</v>
      </c>
      <c r="D38" s="330" t="s">
        <v>268</v>
      </c>
      <c r="E38" s="330" t="s">
        <v>61</v>
      </c>
      <c r="F38" s="331">
        <v>0.1</v>
      </c>
      <c r="G38" s="374"/>
      <c r="H38" s="374"/>
      <c r="I38" s="374"/>
      <c r="J38" s="374"/>
      <c r="K38" s="374"/>
      <c r="L38" s="374"/>
      <c r="M38" s="508"/>
    </row>
    <row r="39" spans="1:13" ht="12.75">
      <c r="A39" s="341">
        <f t="shared" si="6"/>
        <v>36</v>
      </c>
      <c r="B39" s="329" t="s">
        <v>1495</v>
      </c>
      <c r="C39" s="330" t="s">
        <v>157</v>
      </c>
      <c r="D39" s="330" t="s">
        <v>282</v>
      </c>
      <c r="E39" s="330" t="s">
        <v>61</v>
      </c>
      <c r="F39" s="331">
        <v>0.1</v>
      </c>
      <c r="G39" s="374"/>
      <c r="H39" s="374"/>
      <c r="I39" s="374"/>
      <c r="J39" s="374"/>
      <c r="K39" s="374"/>
      <c r="L39" s="374"/>
      <c r="M39" s="508"/>
    </row>
    <row r="40" spans="1:13" ht="12.75">
      <c r="A40" s="341">
        <f t="shared" si="6"/>
        <v>37</v>
      </c>
      <c r="B40" s="329" t="s">
        <v>1513</v>
      </c>
      <c r="C40" s="330" t="s">
        <v>1027</v>
      </c>
      <c r="D40" s="330" t="s">
        <v>682</v>
      </c>
      <c r="E40" s="330" t="s">
        <v>61</v>
      </c>
      <c r="F40" s="331">
        <v>0.1</v>
      </c>
      <c r="G40" s="374"/>
      <c r="H40" s="374"/>
      <c r="I40" s="374"/>
      <c r="J40" s="374"/>
      <c r="K40" s="374"/>
      <c r="L40" s="374"/>
      <c r="M40" s="508"/>
    </row>
    <row r="41" spans="1:13" ht="12.75">
      <c r="A41" s="341">
        <f t="shared" si="6"/>
        <v>38</v>
      </c>
      <c r="B41" s="329" t="s">
        <v>1514</v>
      </c>
      <c r="C41" s="330" t="s">
        <v>150</v>
      </c>
      <c r="D41" s="330" t="s">
        <v>637</v>
      </c>
      <c r="E41" s="330" t="s">
        <v>61</v>
      </c>
      <c r="F41" s="331">
        <v>0.1</v>
      </c>
      <c r="G41" s="374"/>
      <c r="H41" s="374"/>
      <c r="I41" s="374"/>
      <c r="J41" s="374"/>
      <c r="K41" s="374"/>
      <c r="L41" s="374"/>
      <c r="M41" s="508"/>
    </row>
    <row r="42" spans="1:13" ht="12.75">
      <c r="A42" s="341">
        <f t="shared" si="6"/>
        <v>39</v>
      </c>
      <c r="B42" s="329" t="s">
        <v>1549</v>
      </c>
      <c r="C42" s="330" t="s">
        <v>153</v>
      </c>
      <c r="D42" s="330" t="s">
        <v>654</v>
      </c>
      <c r="E42" s="330" t="s">
        <v>61</v>
      </c>
      <c r="F42" s="331">
        <v>0.1</v>
      </c>
      <c r="G42" s="374"/>
      <c r="H42" s="374"/>
      <c r="I42" s="374"/>
      <c r="J42" s="374"/>
      <c r="K42" s="374"/>
      <c r="L42" s="374"/>
      <c r="M42" s="508"/>
    </row>
    <row r="43" spans="1:13" ht="12.75">
      <c r="A43" s="341">
        <f t="shared" si="6"/>
        <v>40</v>
      </c>
      <c r="B43" s="329" t="s">
        <v>1550</v>
      </c>
      <c r="C43" s="330" t="s">
        <v>146</v>
      </c>
      <c r="D43" s="330" t="s">
        <v>655</v>
      </c>
      <c r="E43" s="330" t="s">
        <v>61</v>
      </c>
      <c r="F43" s="331">
        <v>0.1</v>
      </c>
      <c r="G43" s="374"/>
      <c r="H43" s="374"/>
      <c r="I43" s="374"/>
      <c r="J43" s="374"/>
      <c r="K43" s="374"/>
      <c r="L43" s="374"/>
      <c r="M43" s="508"/>
    </row>
    <row r="44" spans="1:13" ht="12.75">
      <c r="A44" s="341">
        <f t="shared" si="6"/>
        <v>41</v>
      </c>
      <c r="B44" s="329" t="s">
        <v>1551</v>
      </c>
      <c r="C44" s="330" t="s">
        <v>144</v>
      </c>
      <c r="D44" s="330" t="s">
        <v>323</v>
      </c>
      <c r="E44" s="330" t="s">
        <v>61</v>
      </c>
      <c r="F44" s="331">
        <v>0.1</v>
      </c>
      <c r="G44" s="374"/>
      <c r="H44" s="374"/>
      <c r="I44" s="374"/>
      <c r="J44" s="374"/>
      <c r="K44" s="374"/>
      <c r="L44" s="374"/>
      <c r="M44" s="508"/>
    </row>
    <row r="45" spans="1:13" ht="12.75">
      <c r="A45" s="341">
        <f t="shared" si="6"/>
        <v>42</v>
      </c>
      <c r="B45" s="329" t="s">
        <v>1552</v>
      </c>
      <c r="C45" s="330" t="s">
        <v>167</v>
      </c>
      <c r="D45" s="330" t="s">
        <v>633</v>
      </c>
      <c r="E45" s="330" t="s">
        <v>61</v>
      </c>
      <c r="F45" s="331">
        <v>0.1</v>
      </c>
      <c r="G45" s="374"/>
      <c r="H45" s="374"/>
      <c r="I45" s="374"/>
      <c r="J45" s="374"/>
      <c r="K45" s="374"/>
      <c r="L45" s="374"/>
      <c r="M45" s="508"/>
    </row>
    <row r="46" spans="1:13" ht="12.75">
      <c r="A46" s="341">
        <f t="shared" si="6"/>
        <v>43</v>
      </c>
      <c r="B46" s="329" t="s">
        <v>1573</v>
      </c>
      <c r="C46" s="330" t="s">
        <v>165</v>
      </c>
      <c r="D46" s="330" t="s">
        <v>637</v>
      </c>
      <c r="E46" s="330" t="s">
        <v>61</v>
      </c>
      <c r="F46" s="331">
        <v>0.1</v>
      </c>
      <c r="G46" s="374"/>
      <c r="H46" s="374"/>
      <c r="I46" s="374"/>
      <c r="J46" s="374"/>
      <c r="K46" s="374"/>
      <c r="L46" s="374"/>
      <c r="M46" s="508"/>
    </row>
    <row r="47" spans="1:13" ht="12.75">
      <c r="A47" s="341">
        <f t="shared" si="6"/>
        <v>44</v>
      </c>
      <c r="B47" s="329" t="s">
        <v>1574</v>
      </c>
      <c r="C47" s="330" t="s">
        <v>157</v>
      </c>
      <c r="D47" s="330" t="s">
        <v>677</v>
      </c>
      <c r="E47" s="330" t="s">
        <v>61</v>
      </c>
      <c r="F47" s="331">
        <v>0.1</v>
      </c>
      <c r="G47" s="374"/>
      <c r="H47" s="374"/>
      <c r="I47" s="374"/>
      <c r="J47" s="374"/>
      <c r="K47" s="374"/>
      <c r="L47" s="374"/>
      <c r="M47" s="508"/>
    </row>
    <row r="48" spans="1:13" ht="12.75">
      <c r="A48" s="341">
        <f t="shared" si="6"/>
        <v>45</v>
      </c>
      <c r="B48" s="329" t="s">
        <v>1575</v>
      </c>
      <c r="C48" s="330" t="s">
        <v>146</v>
      </c>
      <c r="D48" s="330" t="s">
        <v>644</v>
      </c>
      <c r="E48" s="330" t="s">
        <v>61</v>
      </c>
      <c r="F48" s="331">
        <v>0.1</v>
      </c>
      <c r="G48" s="374"/>
      <c r="H48" s="374"/>
      <c r="I48" s="374"/>
      <c r="J48" s="374"/>
      <c r="K48" s="374"/>
      <c r="L48" s="374"/>
      <c r="M48" s="508"/>
    </row>
    <row r="49" spans="1:13" ht="12.75">
      <c r="A49" s="341">
        <f t="shared" si="6"/>
        <v>46</v>
      </c>
      <c r="B49" s="329" t="s">
        <v>1576</v>
      </c>
      <c r="C49" s="330" t="s">
        <v>167</v>
      </c>
      <c r="D49" s="330" t="s">
        <v>19</v>
      </c>
      <c r="E49" s="330" t="s">
        <v>61</v>
      </c>
      <c r="F49" s="331">
        <v>0.1</v>
      </c>
      <c r="G49" s="374"/>
      <c r="H49" s="374"/>
      <c r="I49" s="374"/>
      <c r="J49" s="374"/>
      <c r="K49" s="374"/>
      <c r="L49" s="374"/>
      <c r="M49" s="508"/>
    </row>
    <row r="50" spans="1:13" ht="12.75">
      <c r="A50" s="341">
        <f t="shared" si="6"/>
        <v>47</v>
      </c>
      <c r="B50" s="329" t="s">
        <v>1577</v>
      </c>
      <c r="C50" s="330" t="s">
        <v>146</v>
      </c>
      <c r="D50" s="330" t="s">
        <v>651</v>
      </c>
      <c r="E50" s="330" t="s">
        <v>61</v>
      </c>
      <c r="F50" s="331">
        <v>0.1</v>
      </c>
      <c r="G50" s="374"/>
      <c r="H50" s="374"/>
      <c r="I50" s="374"/>
      <c r="J50" s="374"/>
      <c r="K50" s="374"/>
      <c r="L50" s="374"/>
      <c r="M50" s="508"/>
    </row>
    <row r="51" spans="1:13" ht="12.75">
      <c r="A51" s="341">
        <f t="shared" si="6"/>
        <v>48</v>
      </c>
      <c r="B51" s="329" t="s">
        <v>1578</v>
      </c>
      <c r="C51" s="330" t="s">
        <v>542</v>
      </c>
      <c r="D51" s="330" t="s">
        <v>22</v>
      </c>
      <c r="E51" s="330" t="s">
        <v>61</v>
      </c>
      <c r="F51" s="331">
        <v>0.1</v>
      </c>
      <c r="G51" s="374"/>
      <c r="H51" s="374"/>
      <c r="I51" s="374"/>
      <c r="J51" s="374"/>
      <c r="K51" s="374"/>
      <c r="L51" s="374"/>
      <c r="M51" s="508"/>
    </row>
    <row r="52" spans="1:13" ht="12.75">
      <c r="A52" s="341">
        <v>49</v>
      </c>
      <c r="B52" s="329" t="s">
        <v>1579</v>
      </c>
      <c r="C52" s="330" t="s">
        <v>159</v>
      </c>
      <c r="D52" s="330" t="s">
        <v>655</v>
      </c>
      <c r="E52" s="330" t="s">
        <v>61</v>
      </c>
      <c r="F52" s="331">
        <v>0.1</v>
      </c>
      <c r="G52" s="374"/>
      <c r="H52" s="374"/>
      <c r="I52" s="374"/>
      <c r="J52" s="374"/>
      <c r="K52" s="374"/>
      <c r="L52" s="374"/>
      <c r="M52" s="508"/>
    </row>
    <row r="53" spans="1:13" s="15" customFormat="1" ht="12.75" customHeight="1" thickBot="1">
      <c r="A53" s="23"/>
      <c r="B53" s="62" t="s">
        <v>50</v>
      </c>
      <c r="C53" s="63"/>
      <c r="D53" s="63"/>
      <c r="E53" s="63"/>
      <c r="F53" s="64">
        <f>SUM(F4:F52)</f>
        <v>83.29999999999991</v>
      </c>
      <c r="G53" s="63"/>
      <c r="H53" s="63"/>
      <c r="I53" s="64">
        <f>SUM(I4:I52)</f>
        <v>16.1</v>
      </c>
      <c r="J53" s="64">
        <f>SUM(J4:J52)</f>
        <v>9</v>
      </c>
      <c r="K53" s="64">
        <f>SUM(K4:K52)</f>
        <v>3.5</v>
      </c>
      <c r="L53" s="64">
        <f>SUM(L4:L52)</f>
        <v>0</v>
      </c>
      <c r="M53" s="65">
        <f>SUM(M4:M52)</f>
        <v>0</v>
      </c>
    </row>
    <row r="54" spans="1:13" s="15" customFormat="1" ht="12.75" customHeight="1" thickBot="1">
      <c r="A54" s="80"/>
      <c r="B54" s="81" t="s">
        <v>990</v>
      </c>
      <c r="C54" s="82"/>
      <c r="D54" s="82"/>
      <c r="E54" s="82"/>
      <c r="F54" s="83"/>
      <c r="G54" s="82"/>
      <c r="H54" s="82"/>
      <c r="I54" s="83">
        <v>0</v>
      </c>
      <c r="J54" s="83"/>
      <c r="K54" s="83"/>
      <c r="L54" s="83"/>
      <c r="M54" s="143"/>
    </row>
    <row r="55" spans="1:13" s="15" customFormat="1" ht="12.75" customHeight="1" thickBot="1">
      <c r="A55" s="10"/>
      <c r="B55" s="11" t="s">
        <v>49</v>
      </c>
      <c r="C55" s="12"/>
      <c r="D55" s="12"/>
      <c r="E55" s="12"/>
      <c r="F55" s="64">
        <f>83-SUM(F53:F54)</f>
        <v>-0.2999999999999119</v>
      </c>
      <c r="G55" s="12"/>
      <c r="H55" s="12"/>
      <c r="I55" s="13"/>
      <c r="J55" s="13"/>
      <c r="K55" s="13"/>
      <c r="L55" s="13"/>
      <c r="M55" s="79"/>
    </row>
    <row r="56" spans="1:16" ht="12.75">
      <c r="A56" s="8"/>
      <c r="B56" s="14"/>
      <c r="C56" s="8"/>
      <c r="D56" s="8"/>
      <c r="E56" s="8"/>
      <c r="F56" s="7"/>
      <c r="G56" s="8"/>
      <c r="H56" s="8"/>
      <c r="I56" s="7"/>
      <c r="J56" s="7"/>
      <c r="K56" s="8"/>
      <c r="L56" s="8"/>
      <c r="N56" s="9"/>
      <c r="O56" s="7"/>
      <c r="P56" s="8"/>
    </row>
    <row r="58" ht="13.5" thickBot="1">
      <c r="B58" s="15" t="s">
        <v>1267</v>
      </c>
    </row>
    <row r="59" spans="2:13" s="15" customFormat="1" ht="13.5" customHeight="1">
      <c r="B59" s="551" t="s">
        <v>1088</v>
      </c>
      <c r="C59" s="569" t="s">
        <v>162</v>
      </c>
      <c r="D59" s="569" t="s">
        <v>677</v>
      </c>
      <c r="E59" s="569" t="s">
        <v>1266</v>
      </c>
      <c r="F59" s="552">
        <v>0.5</v>
      </c>
      <c r="G59" s="552"/>
      <c r="H59" s="552"/>
      <c r="I59" s="552"/>
      <c r="J59" s="552"/>
      <c r="K59" s="552"/>
      <c r="L59" s="552"/>
      <c r="M59" s="553"/>
    </row>
    <row r="60" spans="2:13" s="15" customFormat="1" ht="13.5" customHeight="1">
      <c r="B60" s="554" t="s">
        <v>1089</v>
      </c>
      <c r="C60" s="568" t="s">
        <v>149</v>
      </c>
      <c r="D60" s="568" t="s">
        <v>268</v>
      </c>
      <c r="E60" s="568" t="s">
        <v>1266</v>
      </c>
      <c r="F60" s="550">
        <v>0.4</v>
      </c>
      <c r="G60" s="550"/>
      <c r="H60" s="550"/>
      <c r="I60" s="550"/>
      <c r="J60" s="550"/>
      <c r="K60" s="550"/>
      <c r="L60" s="550"/>
      <c r="M60" s="555"/>
    </row>
    <row r="61" spans="2:13" s="15" customFormat="1" ht="13.5" customHeight="1">
      <c r="B61" s="554" t="s">
        <v>1090</v>
      </c>
      <c r="C61" s="568" t="s">
        <v>153</v>
      </c>
      <c r="D61" s="568" t="s">
        <v>653</v>
      </c>
      <c r="E61" s="568" t="s">
        <v>1266</v>
      </c>
      <c r="F61" s="550">
        <v>0.3</v>
      </c>
      <c r="G61" s="550"/>
      <c r="H61" s="550"/>
      <c r="I61" s="550"/>
      <c r="J61" s="550"/>
      <c r="K61" s="550"/>
      <c r="L61" s="550"/>
      <c r="M61" s="555"/>
    </row>
    <row r="62" spans="2:13" s="15" customFormat="1" ht="13.5" customHeight="1">
      <c r="B62" s="554" t="s">
        <v>1091</v>
      </c>
      <c r="C62" s="568" t="s">
        <v>156</v>
      </c>
      <c r="D62" s="568" t="s">
        <v>282</v>
      </c>
      <c r="E62" s="568" t="s">
        <v>1266</v>
      </c>
      <c r="F62" s="550">
        <v>0.3</v>
      </c>
      <c r="G62" s="550"/>
      <c r="H62" s="550"/>
      <c r="I62" s="550"/>
      <c r="J62" s="550"/>
      <c r="K62" s="550"/>
      <c r="L62" s="550"/>
      <c r="M62" s="555"/>
    </row>
    <row r="63" spans="2:13" s="15" customFormat="1" ht="13.5" customHeight="1">
      <c r="B63" s="554" t="s">
        <v>1092</v>
      </c>
      <c r="C63" s="568" t="s">
        <v>159</v>
      </c>
      <c r="D63" s="568" t="s">
        <v>633</v>
      </c>
      <c r="E63" s="568" t="s">
        <v>1266</v>
      </c>
      <c r="F63" s="550">
        <v>0.2</v>
      </c>
      <c r="G63" s="550"/>
      <c r="H63" s="550"/>
      <c r="I63" s="550"/>
      <c r="J63" s="550"/>
      <c r="K63" s="550"/>
      <c r="L63" s="550"/>
      <c r="M63" s="555"/>
    </row>
    <row r="64" spans="2:13" s="15" customFormat="1" ht="13.5" customHeight="1">
      <c r="B64" s="554" t="s">
        <v>1093</v>
      </c>
      <c r="C64" s="568" t="s">
        <v>155</v>
      </c>
      <c r="D64" s="568" t="s">
        <v>682</v>
      </c>
      <c r="E64" s="568" t="s">
        <v>1266</v>
      </c>
      <c r="F64" s="550">
        <v>0.2</v>
      </c>
      <c r="G64" s="550"/>
      <c r="H64" s="550"/>
      <c r="I64" s="550"/>
      <c r="J64" s="550"/>
      <c r="K64" s="550"/>
      <c r="L64" s="550"/>
      <c r="M64" s="555"/>
    </row>
    <row r="65" spans="2:13" s="15" customFormat="1" ht="13.5" customHeight="1">
      <c r="B65" s="554" t="s">
        <v>1094</v>
      </c>
      <c r="C65" s="568" t="s">
        <v>146</v>
      </c>
      <c r="D65" s="568" t="s">
        <v>22</v>
      </c>
      <c r="E65" s="568" t="s">
        <v>1266</v>
      </c>
      <c r="F65" s="550">
        <v>0.1</v>
      </c>
      <c r="G65" s="550"/>
      <c r="H65" s="550"/>
      <c r="I65" s="550"/>
      <c r="J65" s="550"/>
      <c r="K65" s="550"/>
      <c r="L65" s="550"/>
      <c r="M65" s="555"/>
    </row>
    <row r="66" spans="2:13" s="15" customFormat="1" ht="13.5" customHeight="1">
      <c r="B66" s="554" t="s">
        <v>1095</v>
      </c>
      <c r="C66" s="568" t="s">
        <v>151</v>
      </c>
      <c r="D66" s="568" t="s">
        <v>279</v>
      </c>
      <c r="E66" s="568" t="s">
        <v>1266</v>
      </c>
      <c r="F66" s="550">
        <v>0.1</v>
      </c>
      <c r="G66" s="550"/>
      <c r="H66" s="550"/>
      <c r="I66" s="550"/>
      <c r="J66" s="550"/>
      <c r="K66" s="550"/>
      <c r="L66" s="550"/>
      <c r="M66" s="555"/>
    </row>
    <row r="67" spans="2:13" s="15" customFormat="1" ht="13.5" customHeight="1">
      <c r="B67" s="554" t="s">
        <v>1096</v>
      </c>
      <c r="C67" s="568" t="s">
        <v>146</v>
      </c>
      <c r="D67" s="568" t="s">
        <v>678</v>
      </c>
      <c r="E67" s="568" t="s">
        <v>1266</v>
      </c>
      <c r="F67" s="550">
        <v>0.1</v>
      </c>
      <c r="G67" s="550"/>
      <c r="H67" s="550"/>
      <c r="I67" s="550"/>
      <c r="J67" s="550"/>
      <c r="K67" s="550"/>
      <c r="L67" s="550"/>
      <c r="M67" s="555"/>
    </row>
    <row r="68" spans="2:13" s="15" customFormat="1" ht="13.5" customHeight="1">
      <c r="B68" s="554" t="s">
        <v>1097</v>
      </c>
      <c r="C68" s="568" t="s">
        <v>153</v>
      </c>
      <c r="D68" s="568" t="s">
        <v>681</v>
      </c>
      <c r="E68" s="568" t="s">
        <v>1266</v>
      </c>
      <c r="F68" s="550">
        <v>0.1</v>
      </c>
      <c r="G68" s="550"/>
      <c r="H68" s="550"/>
      <c r="I68" s="550"/>
      <c r="J68" s="550"/>
      <c r="K68" s="550"/>
      <c r="L68" s="550"/>
      <c r="M68" s="555"/>
    </row>
    <row r="69" spans="2:13" s="15" customFormat="1" ht="13.5" customHeight="1" thickBot="1">
      <c r="B69" s="556" t="s">
        <v>1098</v>
      </c>
      <c r="C69" s="570" t="s">
        <v>151</v>
      </c>
      <c r="D69" s="570" t="s">
        <v>22</v>
      </c>
      <c r="E69" s="570" t="s">
        <v>1266</v>
      </c>
      <c r="F69" s="557">
        <v>0.1</v>
      </c>
      <c r="G69" s="557"/>
      <c r="H69" s="557"/>
      <c r="I69" s="557"/>
      <c r="J69" s="557"/>
      <c r="K69" s="557"/>
      <c r="L69" s="557"/>
      <c r="M69" s="558"/>
    </row>
  </sheetData>
  <mergeCells count="1">
    <mergeCell ref="B1:E1"/>
  </mergeCells>
  <hyperlinks>
    <hyperlink ref="D2" r:id="rId1" display="mailto:brianeichhorn@onlineracingclub.com"/>
  </hyperlinks>
  <printOptions/>
  <pageMargins left="0.75" right="0.75" top="1" bottom="1" header="0.5" footer="0.5"/>
  <pageSetup horizontalDpi="600" verticalDpi="60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/>
  </sheetPr>
  <dimension ref="A1:IV65"/>
  <sheetViews>
    <sheetView workbookViewId="0" topLeftCell="A28">
      <selection activeCell="A29" sqref="A29:A53"/>
    </sheetView>
  </sheetViews>
  <sheetFormatPr defaultColWidth="9.140625" defaultRowHeight="12.75"/>
  <cols>
    <col min="1" max="1" width="8.7109375" style="0" customWidth="1"/>
    <col min="2" max="2" width="23.28125" style="0" customWidth="1"/>
    <col min="3" max="3" width="8.28125" style="16" bestFit="1" customWidth="1"/>
    <col min="4" max="4" width="8.140625" style="0" customWidth="1"/>
    <col min="5" max="5" width="12.28125" style="0" customWidth="1"/>
    <col min="6" max="6" width="9.421875" style="53" bestFit="1" customWidth="1"/>
    <col min="7" max="7" width="8.57421875" style="0" bestFit="1" customWidth="1"/>
    <col min="8" max="8" width="13.57421875" style="0" bestFit="1" customWidth="1"/>
    <col min="9" max="13" width="9.421875" style="16" customWidth="1"/>
    <col min="14" max="14" width="7.140625" style="0" customWidth="1"/>
    <col min="16" max="16" width="15.8515625" style="0" customWidth="1"/>
  </cols>
  <sheetData>
    <row r="1" spans="1:12" ht="20.25">
      <c r="A1" s="18"/>
      <c r="B1" s="200" t="s">
        <v>197</v>
      </c>
      <c r="C1" s="18"/>
      <c r="D1" s="18"/>
      <c r="E1" s="18"/>
      <c r="F1" s="178"/>
      <c r="G1" s="18"/>
      <c r="H1" s="18"/>
      <c r="I1" s="18"/>
      <c r="J1" s="18"/>
      <c r="K1" s="18"/>
      <c r="L1" s="18"/>
    </row>
    <row r="2" spans="1:13" s="120" customFormat="1" ht="12.75" customHeight="1">
      <c r="A2" s="117"/>
      <c r="B2" s="206" t="s">
        <v>370</v>
      </c>
      <c r="C2" s="210"/>
      <c r="D2" s="207" t="s">
        <v>372</v>
      </c>
      <c r="E2" s="206"/>
      <c r="F2" s="208"/>
      <c r="G2" s="209" t="s">
        <v>371</v>
      </c>
      <c r="H2" s="210"/>
      <c r="I2" s="117"/>
      <c r="J2" s="117"/>
      <c r="K2" s="117"/>
      <c r="L2" s="117"/>
      <c r="M2" s="127"/>
    </row>
    <row r="3" spans="1:13" ht="26.25" thickBot="1">
      <c r="A3" s="3"/>
      <c r="B3" s="4" t="s">
        <v>139</v>
      </c>
      <c r="C3" s="3" t="s">
        <v>140</v>
      </c>
      <c r="D3" s="3"/>
      <c r="E3" s="3" t="s">
        <v>141</v>
      </c>
      <c r="F3" s="32" t="s">
        <v>4</v>
      </c>
      <c r="G3" s="32" t="s">
        <v>142</v>
      </c>
      <c r="H3" s="32" t="s">
        <v>5</v>
      </c>
      <c r="I3" s="32">
        <v>2009</v>
      </c>
      <c r="J3" s="32">
        <v>2010</v>
      </c>
      <c r="K3" s="32">
        <v>2011</v>
      </c>
      <c r="L3" s="32">
        <v>2012</v>
      </c>
      <c r="M3" s="32">
        <f>L3+1</f>
        <v>2013</v>
      </c>
    </row>
    <row r="4" spans="1:13" ht="12.75">
      <c r="A4" s="292">
        <f aca="true" t="shared" si="0" ref="A4:A53">A3+1</f>
        <v>1</v>
      </c>
      <c r="B4" s="381" t="s">
        <v>434</v>
      </c>
      <c r="C4" s="190" t="s">
        <v>147</v>
      </c>
      <c r="D4" s="190" t="s">
        <v>292</v>
      </c>
      <c r="E4" s="190" t="s">
        <v>145</v>
      </c>
      <c r="F4" s="191">
        <v>0.2</v>
      </c>
      <c r="G4" s="190">
        <v>4</v>
      </c>
      <c r="H4" s="190">
        <f>IF(G4="","",G4-1)</f>
        <v>3</v>
      </c>
      <c r="I4" s="191">
        <f aca="true" t="shared" si="1" ref="I4:I12">IF(G4="","",IF(G4&lt;=4,IF(H4&gt;=1,IF(F4&lt;=9,F4+1,10),0),IF(H4&gt;=1,IF(F4&lt;=8.5,F4+1.5,10),0)))</f>
        <v>1.2</v>
      </c>
      <c r="J4" s="191">
        <f>IF(G4="","",IF(G4&lt;=4,IF(H4&gt;=2,IF(I4&lt;=9,I4+1,10),0),IF(H4&gt;=2,IF(I4&lt;=8.5,I4+1.5,10),0)))</f>
        <v>2.2</v>
      </c>
      <c r="K4" s="191">
        <f>IF(G4="","",IF(G4&lt;=4,IF(H4&gt;=3,IF(J4&lt;=9,J4+1,10),0),IF(H4&gt;=3,IF(J4&lt;=8.5,J4+1.5,10),0)))</f>
        <v>3.2</v>
      </c>
      <c r="L4" s="191">
        <f>IF(G4="","",IF(G4&lt;=4,IF(H4&gt;=4,IF(K4&lt;=9,K4+1,10),0),IF(H4&gt;=4,IF(K4&lt;=8.5,K4+1.5,10),0)))</f>
        <v>0</v>
      </c>
      <c r="M4" s="401">
        <f>IF(G4="","",IF(G4&lt;=4,IF(H4&gt;=5,IF(L4&lt;=9,L4+1,10),0),IF(H4&gt;=5,IF(L4&lt;=8.5,L4+1.5,10),0)))</f>
        <v>0</v>
      </c>
    </row>
    <row r="5" spans="1:13" ht="12.75">
      <c r="A5" s="70">
        <f t="shared" si="0"/>
        <v>2</v>
      </c>
      <c r="B5" s="175" t="s">
        <v>456</v>
      </c>
      <c r="C5" s="168" t="s">
        <v>167</v>
      </c>
      <c r="D5" s="168" t="s">
        <v>266</v>
      </c>
      <c r="E5" s="168" t="s">
        <v>145</v>
      </c>
      <c r="F5" s="176">
        <v>0.1</v>
      </c>
      <c r="G5" s="168">
        <v>4</v>
      </c>
      <c r="H5" s="168">
        <f>IF(G5="","",G5-1)</f>
        <v>3</v>
      </c>
      <c r="I5" s="176">
        <f t="shared" si="1"/>
        <v>1.1</v>
      </c>
      <c r="J5" s="176">
        <f>IF(G5="","",IF(G5&lt;=4,IF(H5&gt;=2,IF(I5&lt;=9,I5+1,10),0),IF(H5&gt;=2,IF(I5&lt;=8.5,I5+1.5,10),0)))</f>
        <v>2.1</v>
      </c>
      <c r="K5" s="176">
        <f>IF(G5="","",IF(G5&lt;=4,IF(H5&gt;=3,IF(J5&lt;=9,J5+1,10),0),IF(H5&gt;=3,IF(J5&lt;=8.5,J5+1.5,10),0)))</f>
        <v>3.1</v>
      </c>
      <c r="L5" s="176">
        <f>IF(G5="","",IF(G5&lt;=4,IF(H5&gt;=4,IF(K5&lt;=9,K5+1,10),0),IF(H5&gt;=4,IF(K5&lt;=8.5,K5+1.5,10),0)))</f>
        <v>0</v>
      </c>
      <c r="M5" s="402">
        <f>IF(G5="","",IF(G5&lt;=4,IF(H5&gt;=5,IF(L5&lt;=9,L5+1,10),0),IF(H5&gt;=5,IF(L5&lt;=8.5,L5+1.5,10),0)))</f>
        <v>0</v>
      </c>
    </row>
    <row r="6" spans="1:256" s="45" customFormat="1" ht="12.75">
      <c r="A6" s="29">
        <f t="shared" si="0"/>
        <v>3</v>
      </c>
      <c r="B6" s="39" t="s">
        <v>320</v>
      </c>
      <c r="C6" s="42" t="s">
        <v>146</v>
      </c>
      <c r="D6" s="42" t="s">
        <v>323</v>
      </c>
      <c r="E6" s="42" t="s">
        <v>145</v>
      </c>
      <c r="F6" s="43">
        <v>4</v>
      </c>
      <c r="G6" s="42">
        <v>5</v>
      </c>
      <c r="H6" s="42">
        <v>2</v>
      </c>
      <c r="I6" s="232">
        <f t="shared" si="1"/>
        <v>5.5</v>
      </c>
      <c r="J6" s="232">
        <f>IF(G6&lt;=4,IF(H6&gt;=2,IF(I6&lt;=9,I6+1,10),0),IF(H6&gt;=2,IF(I6&lt;=8.5,I6+1.5,10),0))</f>
        <v>7</v>
      </c>
      <c r="K6" s="232">
        <f>IF(G6&lt;=4,IF(H6&gt;=3,IF(J6&lt;=9,J6+1,10),0),IF(H6&gt;=3,IF(J6&lt;=8.5,J6+1.5,10),0))</f>
        <v>0</v>
      </c>
      <c r="L6" s="232">
        <f>IF(G6&lt;=4,IF(H6&gt;=4,IF(K6&lt;=9,K6+1,10),0),IF(H6&gt;=4,IF(K6&lt;=8.5,K6+1.5,10),0))</f>
        <v>0</v>
      </c>
      <c r="M6" s="233">
        <f>IF(G6&lt;=4,IF(H6&gt;=5,IF(L6&lt;=9,L6+1,10),0),IF(H6&gt;=5,IF(L6&lt;=8.5,L6+1.5,10),0))</f>
        <v>0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45" customFormat="1" ht="12.75">
      <c r="A7" s="29">
        <f t="shared" si="0"/>
        <v>4</v>
      </c>
      <c r="B7" s="39" t="s">
        <v>330</v>
      </c>
      <c r="C7" s="42" t="s">
        <v>167</v>
      </c>
      <c r="D7" s="42" t="s">
        <v>265</v>
      </c>
      <c r="E7" s="42" t="s">
        <v>145</v>
      </c>
      <c r="F7" s="43">
        <v>3.3</v>
      </c>
      <c r="G7" s="42">
        <v>5</v>
      </c>
      <c r="H7" s="42">
        <v>2</v>
      </c>
      <c r="I7" s="232">
        <f t="shared" si="1"/>
        <v>4.8</v>
      </c>
      <c r="J7" s="232">
        <f>IF(G7&lt;=4,IF(H7&gt;=2,IF(I7&lt;=9,I7+1,10),0),IF(H7&gt;=2,IF(I7&lt;=8.5,I7+1.5,10),0))</f>
        <v>6.3</v>
      </c>
      <c r="K7" s="232">
        <f>IF(G7&lt;=4,IF(H7&gt;=3,IF(J7&lt;=9,J7+1,10),0),IF(H7&gt;=3,IF(J7&lt;=8.5,J7+1.5,10),0))</f>
        <v>0</v>
      </c>
      <c r="L7" s="232">
        <f>IF(G7&lt;=4,IF(H7&gt;=4,IF(K7&lt;=9,K7+1,10),0),IF(H7&gt;=4,IF(K7&lt;=8.5,K7+1.5,10),0))</f>
        <v>0</v>
      </c>
      <c r="M7" s="233">
        <f>IF(G7&lt;=4,IF(H7&gt;=5,IF(L7&lt;=9,L7+1,10),0),IF(H7&gt;=5,IF(L7&lt;=8.5,L7+1.5,10),0))</f>
        <v>0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3" ht="12.75">
      <c r="A8" s="29">
        <f t="shared" si="0"/>
        <v>5</v>
      </c>
      <c r="B8" s="39" t="s">
        <v>214</v>
      </c>
      <c r="C8" s="42" t="s">
        <v>146</v>
      </c>
      <c r="D8" s="42" t="s">
        <v>273</v>
      </c>
      <c r="E8" s="42" t="s">
        <v>145</v>
      </c>
      <c r="F8" s="43">
        <v>3.1</v>
      </c>
      <c r="G8" s="42">
        <v>5</v>
      </c>
      <c r="H8" s="42">
        <v>2</v>
      </c>
      <c r="I8" s="232">
        <f t="shared" si="1"/>
        <v>4.6</v>
      </c>
      <c r="J8" s="232">
        <f>IF(G8&lt;=4,IF(H8&gt;=2,IF(I8&lt;=9,I8+1,10),0),IF(H8&gt;=2,IF(I8&lt;=8.5,I8+1.5,10),0))</f>
        <v>6.1</v>
      </c>
      <c r="K8" s="232">
        <f>IF(G8&lt;=4,IF(H8&gt;=3,IF(J8&lt;=9,J8+1,10),0),IF(H8&gt;=3,IF(J8&lt;=8.5,J8+1.5,10),0))</f>
        <v>0</v>
      </c>
      <c r="L8" s="232">
        <f>IF(G8&lt;=4,IF(H8&gt;=4,IF(K8&lt;=9,K8+1,10),0),IF(H8&gt;=4,IF(K8&lt;=8.5,K8+1.5,10),0))</f>
        <v>0</v>
      </c>
      <c r="M8" s="233">
        <f>IF(G8&lt;=4,IF(H8&gt;=5,IF(L8&lt;=9,L8+1,10),0),IF(H8&gt;=5,IF(L8&lt;=8.5,L8+1.5,10),0))</f>
        <v>0</v>
      </c>
    </row>
    <row r="9" spans="1:13" ht="12.75">
      <c r="A9" s="29">
        <f t="shared" si="0"/>
        <v>6</v>
      </c>
      <c r="B9" s="187" t="s">
        <v>543</v>
      </c>
      <c r="C9" s="188" t="s">
        <v>144</v>
      </c>
      <c r="D9" s="219" t="s">
        <v>290</v>
      </c>
      <c r="E9" s="42" t="s">
        <v>145</v>
      </c>
      <c r="F9" s="43">
        <v>2</v>
      </c>
      <c r="G9" s="168">
        <v>4</v>
      </c>
      <c r="H9" s="42">
        <v>2</v>
      </c>
      <c r="I9" s="232">
        <f t="shared" si="1"/>
        <v>3</v>
      </c>
      <c r="J9" s="232">
        <f>IF(G9&lt;=4,IF(H9&gt;=2,IF(I9&lt;=9,I9+1,10),0),IF(H9&gt;=2,IF(I9&lt;=8.5,I9+1.5,10),0))</f>
        <v>4</v>
      </c>
      <c r="K9" s="232">
        <f>IF(G9&lt;=4,IF(H9&gt;=3,IF(J9&lt;=9,J9+1,10),0),IF(H9&gt;=3,IF(J9&lt;=8.5,J9+1.5,10),0))</f>
        <v>0</v>
      </c>
      <c r="L9" s="232">
        <f>IF(G9&lt;=4,IF(H9&gt;=4,IF(K9&lt;=9,K9+1,10),0),IF(H9&gt;=4,IF(K9&lt;=8.5,K9+1.5,10),0))</f>
        <v>0</v>
      </c>
      <c r="M9" s="233">
        <f>IF(G9&lt;=4,IF(H9&gt;=5,IF(L9&lt;=9,L9+1,10),0),IF(H9&gt;=5,IF(L9&lt;=8.5,L9+1.5,10),0))</f>
        <v>0</v>
      </c>
    </row>
    <row r="10" spans="1:13" ht="12.75">
      <c r="A10" s="29">
        <f t="shared" si="0"/>
        <v>7</v>
      </c>
      <c r="B10" s="187" t="s">
        <v>842</v>
      </c>
      <c r="C10" s="188" t="s">
        <v>161</v>
      </c>
      <c r="D10" s="219" t="s">
        <v>262</v>
      </c>
      <c r="E10" s="42" t="s">
        <v>145</v>
      </c>
      <c r="F10" s="43">
        <v>1</v>
      </c>
      <c r="G10" s="168">
        <v>3</v>
      </c>
      <c r="H10" s="42">
        <f>IF(G10="","",G10-1)</f>
        <v>2</v>
      </c>
      <c r="I10" s="232">
        <f t="shared" si="1"/>
        <v>2</v>
      </c>
      <c r="J10" s="57">
        <f>IF(G10="","",IF(G10&lt;=4,IF(H10&gt;=2,IF(I10&lt;=9,I10+1,10),0),IF(H10&gt;=2,IF(I10&lt;=8.5,I10+1.5,10),0)))</f>
        <v>3</v>
      </c>
      <c r="K10" s="57">
        <f>IF(G10="","",IF(G10&lt;=4,IF(H10&gt;=3,IF(J10&lt;=9,J10+1,10),0),IF(H10&gt;=3,IF(J10&lt;=8.5,J10+1.5,10),0)))</f>
        <v>0</v>
      </c>
      <c r="L10" s="57">
        <f>IF(G10="","",IF(G10&lt;=4,IF(H10&gt;=4,IF(K10&lt;=9,K10+1,10),0),IF(H10&gt;=4,IF(K10&lt;=8.5,K10+1.5,10),0)))</f>
        <v>0</v>
      </c>
      <c r="M10" s="60">
        <f>IF(G10="","",IF(G10&lt;=4,IF(H10&gt;=5,IF(L10&lt;=9,L10+1,10),0),IF(H10&gt;=5,IF(L10&lt;=8.5,L10+1.5,10),0)))</f>
        <v>0</v>
      </c>
    </row>
    <row r="11" spans="1:13" ht="12.75">
      <c r="A11" s="29">
        <f t="shared" si="0"/>
        <v>8</v>
      </c>
      <c r="B11" s="175" t="s">
        <v>935</v>
      </c>
      <c r="C11" s="168" t="s">
        <v>162</v>
      </c>
      <c r="D11" s="168" t="s">
        <v>275</v>
      </c>
      <c r="E11" s="168" t="s">
        <v>145</v>
      </c>
      <c r="F11" s="43">
        <v>0.5</v>
      </c>
      <c r="G11" s="168">
        <v>3</v>
      </c>
      <c r="H11" s="42">
        <f>IF(G11="","",G11-1)</f>
        <v>2</v>
      </c>
      <c r="I11" s="232">
        <f t="shared" si="1"/>
        <v>1.5</v>
      </c>
      <c r="J11" s="57">
        <f>IF(G11="","",IF(G11&lt;=4,IF(H11&gt;=2,IF(I11&lt;=9,I11+1,10),0),IF(H11&gt;=2,IF(I11&lt;=8.5,I11+1.5,10),0)))</f>
        <v>2.5</v>
      </c>
      <c r="K11" s="57">
        <f>IF(G11="","",IF(G11&lt;=4,IF(H11&gt;=3,IF(J11&lt;=9,J11+1,10),0),IF(H11&gt;=3,IF(J11&lt;=8.5,J11+1.5,10),0)))</f>
        <v>0</v>
      </c>
      <c r="L11" s="57">
        <f>IF(G11="","",IF(G11&lt;=4,IF(H11&gt;=4,IF(K11&lt;=9,K11+1,10),0),IF(H11&gt;=4,IF(K11&lt;=8.5,K11+1.5,10),0)))</f>
        <v>0</v>
      </c>
      <c r="M11" s="60">
        <f>IF(G11="","",IF(G11&lt;=4,IF(H11&gt;=5,IF(L11&lt;=9,L11+1,10),0),IF(H11&gt;=5,IF(L11&lt;=8.5,L11+1.5,10),0)))</f>
        <v>0</v>
      </c>
    </row>
    <row r="12" spans="1:13" ht="12.75">
      <c r="A12" s="70">
        <f t="shared" si="0"/>
        <v>9</v>
      </c>
      <c r="B12" s="175" t="s">
        <v>455</v>
      </c>
      <c r="C12" s="168" t="s">
        <v>161</v>
      </c>
      <c r="D12" s="168" t="s">
        <v>275</v>
      </c>
      <c r="E12" s="168" t="s">
        <v>145</v>
      </c>
      <c r="F12" s="176">
        <v>0.1</v>
      </c>
      <c r="G12" s="168">
        <v>3</v>
      </c>
      <c r="H12" s="168">
        <f>IF(G12="","",G12-1)</f>
        <v>2</v>
      </c>
      <c r="I12" s="176">
        <f t="shared" si="1"/>
        <v>1.1</v>
      </c>
      <c r="J12" s="176">
        <f>IF(G12="","",IF(G12&lt;=4,IF(H12&gt;=2,IF(I12&lt;=9,I12+1,10),0),IF(H12&gt;=2,IF(I12&lt;=8.5,I12+1.5,10),0)))</f>
        <v>2.1</v>
      </c>
      <c r="K12" s="176">
        <f>IF(G12="","",IF(G12&lt;=4,IF(H12&gt;=3,IF(J12&lt;=9,J12+1,10),0),IF(H12&gt;=3,IF(J12&lt;=8.5,J12+1.5,10),0)))</f>
        <v>0</v>
      </c>
      <c r="L12" s="176">
        <f>IF(G12="","",IF(G12&lt;=4,IF(H12&gt;=4,IF(K12&lt;=9,K12+1,10),0),IF(H12&gt;=4,IF(K12&lt;=8.5,K12+1.5,10),0)))</f>
        <v>0</v>
      </c>
      <c r="M12" s="402">
        <f>IF(G12="","",IF(G12&lt;=4,IF(H12&gt;=5,IF(L12&lt;=9,L12+1,10),0),IF(H12&gt;=5,IF(L12&lt;=8.5,L12+1.5,10),0)))</f>
        <v>0</v>
      </c>
    </row>
    <row r="13" spans="1:13" ht="12.75">
      <c r="A13" s="29">
        <f t="shared" si="0"/>
        <v>10</v>
      </c>
      <c r="B13" s="39" t="s">
        <v>34</v>
      </c>
      <c r="C13" s="42" t="s">
        <v>155</v>
      </c>
      <c r="D13" s="42" t="s">
        <v>275</v>
      </c>
      <c r="E13" s="42" t="s">
        <v>145</v>
      </c>
      <c r="F13" s="43">
        <v>6.5</v>
      </c>
      <c r="G13" s="42">
        <v>5</v>
      </c>
      <c r="H13" s="42">
        <v>1</v>
      </c>
      <c r="I13" s="232">
        <f>IF(G13&lt;=4,IF(H13&gt;=1,IF(F13&lt;=9,F13+1,10),0),IF(H13&gt;=1,IF(F13&lt;=8.5,F13+1.5,10),0))</f>
        <v>8</v>
      </c>
      <c r="J13" s="232">
        <f>IF(G13&lt;=4,IF(H13&gt;=2,IF(I13&lt;=9,I13+1,10),0),IF(H13&gt;=2,IF(I13&lt;=8.5,I13+1.5,10),0))</f>
        <v>0</v>
      </c>
      <c r="K13" s="232">
        <f>IF(G13&lt;=4,IF(H13&gt;=3,IF(J13&lt;=9,J13+1,10),0),IF(H13&gt;=3,IF(J13&lt;=8.5,J13+1.5,10),0))</f>
        <v>0</v>
      </c>
      <c r="L13" s="232">
        <f>IF(G13&lt;=4,IF(H13&gt;=4,IF(K13&lt;=9,K13+1,10),0),IF(H13&gt;=4,IF(K13&lt;=8.5,K13+1.5,10),0))</f>
        <v>0</v>
      </c>
      <c r="M13" s="233">
        <f>IF(G13&lt;=4,IF(H13&gt;=5,IF(L13&lt;=9,L13+1,10),0),IF(H13&gt;=5,IF(L13&lt;=8.5,L13+1.5,10),0))</f>
        <v>0</v>
      </c>
    </row>
    <row r="14" spans="1:256" s="15" customFormat="1" ht="12.75">
      <c r="A14" s="29">
        <f t="shared" si="0"/>
        <v>11</v>
      </c>
      <c r="B14" s="187" t="s">
        <v>514</v>
      </c>
      <c r="C14" s="188" t="s">
        <v>149</v>
      </c>
      <c r="D14" s="219" t="s">
        <v>292</v>
      </c>
      <c r="E14" s="42" t="s">
        <v>145</v>
      </c>
      <c r="F14" s="43">
        <v>4</v>
      </c>
      <c r="G14" s="168">
        <v>3</v>
      </c>
      <c r="H14" s="42">
        <v>1</v>
      </c>
      <c r="I14" s="232">
        <f>IF(G14&lt;=4,IF(H14&gt;=1,IF(F14&lt;=9,F14+1,10),0),IF(H14&gt;=1,IF(F14&lt;=8.5,F14+1.5,10),0))</f>
        <v>5</v>
      </c>
      <c r="J14" s="232">
        <f>IF(G14&lt;=4,IF(H14&gt;=2,IF(I14&lt;=9,I14+1,10),0),IF(H14&gt;=2,IF(I14&lt;=8.5,I14+1.5,10),0))</f>
        <v>0</v>
      </c>
      <c r="K14" s="232">
        <f>IF(G14&lt;=4,IF(H14&gt;=3,IF(J14&lt;=9,J14+1,10),0),IF(H14&gt;=3,IF(J14&lt;=8.5,J14+1.5,10),0))</f>
        <v>0</v>
      </c>
      <c r="L14" s="232">
        <f>IF(G14&lt;=4,IF(H14&gt;=4,IF(K14&lt;=9,K14+1,10),0),IF(H14&gt;=4,IF(K14&lt;=8.5,K14+1.5,10),0))</f>
        <v>0</v>
      </c>
      <c r="M14" s="233">
        <f>IF(G14&lt;=4,IF(H14&gt;=5,IF(L14&lt;=9,L14+1,10),0),IF(H14&gt;=5,IF(L14&lt;=8.5,L14+1.5,10),0))</f>
        <v>0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5" customFormat="1" ht="12.75">
      <c r="A15" s="29">
        <f t="shared" si="0"/>
        <v>12</v>
      </c>
      <c r="B15" s="187" t="s">
        <v>824</v>
      </c>
      <c r="C15" s="188" t="s">
        <v>149</v>
      </c>
      <c r="D15" s="219" t="s">
        <v>318</v>
      </c>
      <c r="E15" s="42" t="s">
        <v>145</v>
      </c>
      <c r="F15" s="43">
        <v>2</v>
      </c>
      <c r="G15" s="168">
        <v>2</v>
      </c>
      <c r="H15" s="42">
        <f>IF(G15="","",G15-1)</f>
        <v>1</v>
      </c>
      <c r="I15" s="232">
        <f aca="true" t="shared" si="2" ref="I15:I24">IF(G15="","",IF(G15&lt;=4,IF(H15&gt;=1,IF(F15&lt;=9,F15+1,10),0),IF(H15&gt;=1,IF(F15&lt;=8.5,F15+1.5,10),0)))</f>
        <v>3</v>
      </c>
      <c r="J15" s="57">
        <f aca="true" t="shared" si="3" ref="J15:J24">IF(G15&lt;=4,IF(H15&gt;=2,IF(I15&lt;=9,I15+1,10),0),IF(H15&gt;=2,IF(I15&lt;=8.5,I15+1.5,10),0))</f>
        <v>0</v>
      </c>
      <c r="K15" s="57">
        <f aca="true" t="shared" si="4" ref="K15:K24">IF(G15&lt;=4,IF(H15&gt;=3,IF(J15&lt;=9,J15+1,10),0),IF(H15&gt;=3,IF(J15&lt;=8.5,J15+1.5,10),0))</f>
        <v>0</v>
      </c>
      <c r="L15" s="57">
        <f aca="true" t="shared" si="5" ref="L15:L24">IF(G15&lt;=4,IF(H15&gt;=4,IF(K15&lt;=9,K15+1,10),0),IF(H15&gt;=4,IF(K15&lt;=8.5,K15+1.5,10),0))</f>
        <v>0</v>
      </c>
      <c r="M15" s="60">
        <f aca="true" t="shared" si="6" ref="M15:M24">IF(G15&lt;=4,IF(H15&gt;=5,IF(L15&lt;=9,L15+1,10),0),IF(H15&gt;=5,IF(L15&lt;=8.5,L15+1.5,10),0))</f>
        <v>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13" ht="12.75">
      <c r="A16" s="29">
        <f t="shared" si="0"/>
        <v>13</v>
      </c>
      <c r="B16" s="187" t="s">
        <v>89</v>
      </c>
      <c r="C16" s="188" t="s">
        <v>155</v>
      </c>
      <c r="D16" s="219" t="s">
        <v>279</v>
      </c>
      <c r="E16" s="42" t="s">
        <v>145</v>
      </c>
      <c r="F16" s="43">
        <v>1.5</v>
      </c>
      <c r="G16" s="168">
        <v>3</v>
      </c>
      <c r="H16" s="42">
        <v>1</v>
      </c>
      <c r="I16" s="232">
        <f t="shared" si="2"/>
        <v>2.5</v>
      </c>
      <c r="J16" s="232">
        <f t="shared" si="3"/>
        <v>0</v>
      </c>
      <c r="K16" s="232">
        <f t="shared" si="4"/>
        <v>0</v>
      </c>
      <c r="L16" s="232">
        <f t="shared" si="5"/>
        <v>0</v>
      </c>
      <c r="M16" s="233">
        <f t="shared" si="6"/>
        <v>0</v>
      </c>
    </row>
    <row r="17" spans="1:13" s="15" customFormat="1" ht="12.75">
      <c r="A17" s="29">
        <f t="shared" si="0"/>
        <v>14</v>
      </c>
      <c r="B17" s="187" t="s">
        <v>346</v>
      </c>
      <c r="C17" s="188" t="s">
        <v>156</v>
      </c>
      <c r="D17" s="219" t="s">
        <v>281</v>
      </c>
      <c r="E17" s="42" t="s">
        <v>145</v>
      </c>
      <c r="F17" s="43">
        <v>0.3</v>
      </c>
      <c r="G17" s="168">
        <v>2</v>
      </c>
      <c r="H17" s="42">
        <f>IF(G17="","",G17-1)</f>
        <v>1</v>
      </c>
      <c r="I17" s="232">
        <f t="shared" si="2"/>
        <v>1.3</v>
      </c>
      <c r="J17" s="57">
        <f t="shared" si="3"/>
        <v>0</v>
      </c>
      <c r="K17" s="57">
        <f t="shared" si="4"/>
        <v>0</v>
      </c>
      <c r="L17" s="57">
        <f t="shared" si="5"/>
        <v>0</v>
      </c>
      <c r="M17" s="60">
        <f t="shared" si="6"/>
        <v>0</v>
      </c>
    </row>
    <row r="18" spans="1:13" ht="12.75">
      <c r="A18" s="29">
        <f t="shared" si="0"/>
        <v>15</v>
      </c>
      <c r="B18" s="187" t="s">
        <v>1007</v>
      </c>
      <c r="C18" s="188" t="s">
        <v>154</v>
      </c>
      <c r="D18" s="219" t="s">
        <v>268</v>
      </c>
      <c r="E18" s="42" t="s">
        <v>145</v>
      </c>
      <c r="F18" s="43">
        <v>0.3</v>
      </c>
      <c r="G18" s="168">
        <v>2</v>
      </c>
      <c r="H18" s="42">
        <f>IF(G18="","",G18-1)</f>
        <v>1</v>
      </c>
      <c r="I18" s="232">
        <f t="shared" si="2"/>
        <v>1.3</v>
      </c>
      <c r="J18" s="57">
        <f t="shared" si="3"/>
        <v>0</v>
      </c>
      <c r="K18" s="57">
        <f t="shared" si="4"/>
        <v>0</v>
      </c>
      <c r="L18" s="57">
        <f t="shared" si="5"/>
        <v>0</v>
      </c>
      <c r="M18" s="60">
        <f t="shared" si="6"/>
        <v>0</v>
      </c>
    </row>
    <row r="19" spans="1:255" s="45" customFormat="1" ht="12.75">
      <c r="A19" s="29">
        <f t="shared" si="0"/>
        <v>16</v>
      </c>
      <c r="B19" s="187" t="s">
        <v>918</v>
      </c>
      <c r="C19" s="188" t="s">
        <v>153</v>
      </c>
      <c r="D19" s="42" t="s">
        <v>277</v>
      </c>
      <c r="E19" s="42" t="s">
        <v>145</v>
      </c>
      <c r="F19" s="43">
        <v>0.1</v>
      </c>
      <c r="G19" s="168">
        <v>2</v>
      </c>
      <c r="H19" s="42">
        <f>IF(G19="","",G19-1)</f>
        <v>1</v>
      </c>
      <c r="I19" s="184">
        <f t="shared" si="2"/>
        <v>1.1</v>
      </c>
      <c r="J19" s="48">
        <f t="shared" si="3"/>
        <v>0</v>
      </c>
      <c r="K19" s="48">
        <f t="shared" si="4"/>
        <v>0</v>
      </c>
      <c r="L19" s="48">
        <f t="shared" si="5"/>
        <v>0</v>
      </c>
      <c r="M19" s="52">
        <f t="shared" si="6"/>
        <v>0</v>
      </c>
      <c r="N19" s="16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s="45" customFormat="1" ht="12.75">
      <c r="A20" s="29">
        <f t="shared" si="0"/>
        <v>17</v>
      </c>
      <c r="B20" s="47" t="s">
        <v>917</v>
      </c>
      <c r="C20" s="42" t="s">
        <v>154</v>
      </c>
      <c r="D20" s="42" t="s">
        <v>297</v>
      </c>
      <c r="E20" s="42" t="s">
        <v>145</v>
      </c>
      <c r="F20" s="43">
        <v>0.1</v>
      </c>
      <c r="G20" s="168">
        <v>2</v>
      </c>
      <c r="H20" s="42">
        <f>IF(G20="","",G20-1)</f>
        <v>1</v>
      </c>
      <c r="I20" s="177">
        <f t="shared" si="2"/>
        <v>1.1</v>
      </c>
      <c r="J20" s="177">
        <f t="shared" si="3"/>
        <v>0</v>
      </c>
      <c r="K20" s="177">
        <f t="shared" si="4"/>
        <v>0</v>
      </c>
      <c r="L20" s="177">
        <f t="shared" si="5"/>
        <v>0</v>
      </c>
      <c r="M20" s="217">
        <f t="shared" si="6"/>
        <v>0</v>
      </c>
      <c r="N20" s="16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13" s="15" customFormat="1" ht="12.75">
      <c r="A21" s="29">
        <f t="shared" si="0"/>
        <v>18</v>
      </c>
      <c r="B21" s="187" t="s">
        <v>914</v>
      </c>
      <c r="C21" s="188" t="s">
        <v>159</v>
      </c>
      <c r="D21" s="219" t="s">
        <v>280</v>
      </c>
      <c r="E21" s="42" t="s">
        <v>145</v>
      </c>
      <c r="F21" s="43">
        <v>0.1</v>
      </c>
      <c r="G21" s="168">
        <v>2</v>
      </c>
      <c r="H21" s="42">
        <f>IF(G21="","",G21-1)</f>
        <v>1</v>
      </c>
      <c r="I21" s="232">
        <f t="shared" si="2"/>
        <v>1.1</v>
      </c>
      <c r="J21" s="57">
        <f t="shared" si="3"/>
        <v>0</v>
      </c>
      <c r="K21" s="57">
        <f t="shared" si="4"/>
        <v>0</v>
      </c>
      <c r="L21" s="57">
        <f t="shared" si="5"/>
        <v>0</v>
      </c>
      <c r="M21" s="60">
        <f t="shared" si="6"/>
        <v>0</v>
      </c>
    </row>
    <row r="22" spans="1:13" s="15" customFormat="1" ht="12.75">
      <c r="A22" s="6">
        <f t="shared" si="0"/>
        <v>19</v>
      </c>
      <c r="B22" s="99" t="s">
        <v>198</v>
      </c>
      <c r="C22" s="97" t="s">
        <v>153</v>
      </c>
      <c r="D22" s="97" t="s">
        <v>318</v>
      </c>
      <c r="E22" s="97" t="s">
        <v>145</v>
      </c>
      <c r="F22" s="98">
        <v>8</v>
      </c>
      <c r="G22" s="97">
        <v>6</v>
      </c>
      <c r="H22" s="97">
        <v>0</v>
      </c>
      <c r="I22" s="520">
        <f t="shared" si="2"/>
        <v>0</v>
      </c>
      <c r="J22" s="520">
        <f t="shared" si="3"/>
        <v>0</v>
      </c>
      <c r="K22" s="520">
        <f t="shared" si="4"/>
        <v>0</v>
      </c>
      <c r="L22" s="520">
        <f t="shared" si="5"/>
        <v>0</v>
      </c>
      <c r="M22" s="522">
        <f t="shared" si="6"/>
        <v>0</v>
      </c>
    </row>
    <row r="23" spans="1:13" s="15" customFormat="1" ht="12.75">
      <c r="A23" s="6">
        <f t="shared" si="0"/>
        <v>20</v>
      </c>
      <c r="B23" s="99" t="s">
        <v>191</v>
      </c>
      <c r="C23" s="97" t="s">
        <v>144</v>
      </c>
      <c r="D23" s="97" t="s">
        <v>281</v>
      </c>
      <c r="E23" s="97" t="s">
        <v>145</v>
      </c>
      <c r="F23" s="98">
        <v>3.5</v>
      </c>
      <c r="G23" s="97">
        <v>4</v>
      </c>
      <c r="H23" s="97">
        <v>0</v>
      </c>
      <c r="I23" s="520">
        <f t="shared" si="2"/>
        <v>0</v>
      </c>
      <c r="J23" s="520">
        <f t="shared" si="3"/>
        <v>0</v>
      </c>
      <c r="K23" s="520">
        <f t="shared" si="4"/>
        <v>0</v>
      </c>
      <c r="L23" s="520">
        <f t="shared" si="5"/>
        <v>0</v>
      </c>
      <c r="M23" s="522">
        <f t="shared" si="6"/>
        <v>0</v>
      </c>
    </row>
    <row r="24" spans="1:13" s="15" customFormat="1" ht="12.75">
      <c r="A24" s="6">
        <v>21</v>
      </c>
      <c r="B24" s="39" t="s">
        <v>303</v>
      </c>
      <c r="C24" s="42" t="s">
        <v>154</v>
      </c>
      <c r="D24" s="42" t="s">
        <v>283</v>
      </c>
      <c r="E24" s="42" t="s">
        <v>145</v>
      </c>
      <c r="F24" s="98">
        <v>3</v>
      </c>
      <c r="G24" s="291">
        <v>3</v>
      </c>
      <c r="H24" s="97">
        <v>0</v>
      </c>
      <c r="I24" s="520">
        <f t="shared" si="2"/>
        <v>0</v>
      </c>
      <c r="J24" s="520">
        <f t="shared" si="3"/>
        <v>0</v>
      </c>
      <c r="K24" s="520">
        <f t="shared" si="4"/>
        <v>0</v>
      </c>
      <c r="L24" s="520">
        <f t="shared" si="5"/>
        <v>0</v>
      </c>
      <c r="M24" s="522">
        <f t="shared" si="6"/>
        <v>0</v>
      </c>
    </row>
    <row r="25" spans="1:13" s="15" customFormat="1" ht="12.75">
      <c r="A25" s="6">
        <f t="shared" si="0"/>
        <v>22</v>
      </c>
      <c r="B25" s="47" t="s">
        <v>309</v>
      </c>
      <c r="C25" s="42" t="s">
        <v>146</v>
      </c>
      <c r="D25" s="42" t="s">
        <v>272</v>
      </c>
      <c r="E25" s="97" t="s">
        <v>145</v>
      </c>
      <c r="F25" s="98">
        <v>2.5</v>
      </c>
      <c r="G25" s="518">
        <v>3</v>
      </c>
      <c r="H25" s="518">
        <v>0</v>
      </c>
      <c r="I25" s="520">
        <f aca="true" t="shared" si="7" ref="I25:M28">IF(G25="","",IF(G25&lt;=4,IF(H25&gt;=1,IF(F25&lt;=9,F25+1,10),0),IF(H25&gt;=1,IF(F25&lt;=8.5,F25+1.5,10),0)))</f>
        <v>0</v>
      </c>
      <c r="J25" s="520">
        <f t="shared" si="7"/>
        <v>0</v>
      </c>
      <c r="K25" s="520">
        <f t="shared" si="7"/>
        <v>0</v>
      </c>
      <c r="L25" s="520">
        <f t="shared" si="7"/>
        <v>0</v>
      </c>
      <c r="M25" s="522">
        <f t="shared" si="7"/>
        <v>0</v>
      </c>
    </row>
    <row r="26" spans="1:13" s="15" customFormat="1" ht="12.75">
      <c r="A26" s="6">
        <f t="shared" si="0"/>
        <v>23</v>
      </c>
      <c r="B26" s="99" t="s">
        <v>348</v>
      </c>
      <c r="C26" s="97" t="s">
        <v>153</v>
      </c>
      <c r="D26" s="97" t="s">
        <v>318</v>
      </c>
      <c r="E26" s="97" t="s">
        <v>145</v>
      </c>
      <c r="F26" s="98">
        <v>2.5</v>
      </c>
      <c r="G26" s="97">
        <v>3</v>
      </c>
      <c r="H26" s="97">
        <v>0</v>
      </c>
      <c r="I26" s="520">
        <f t="shared" si="7"/>
        <v>0</v>
      </c>
      <c r="J26" s="520">
        <f t="shared" si="7"/>
        <v>0</v>
      </c>
      <c r="K26" s="520">
        <f t="shared" si="7"/>
        <v>0</v>
      </c>
      <c r="L26" s="520">
        <f t="shared" si="7"/>
        <v>0</v>
      </c>
      <c r="M26" s="522">
        <f t="shared" si="7"/>
        <v>0</v>
      </c>
    </row>
    <row r="27" spans="1:13" s="15" customFormat="1" ht="12.75">
      <c r="A27" s="515">
        <f t="shared" si="0"/>
        <v>24</v>
      </c>
      <c r="B27" s="516" t="s">
        <v>340</v>
      </c>
      <c r="C27" s="451" t="s">
        <v>154</v>
      </c>
      <c r="D27" s="451" t="s">
        <v>323</v>
      </c>
      <c r="E27" s="451" t="s">
        <v>145</v>
      </c>
      <c r="F27" s="517">
        <v>2.5</v>
      </c>
      <c r="G27" s="519">
        <v>3</v>
      </c>
      <c r="H27" s="451">
        <v>0</v>
      </c>
      <c r="I27" s="521">
        <f t="shared" si="7"/>
        <v>0</v>
      </c>
      <c r="J27" s="521">
        <f t="shared" si="7"/>
        <v>0</v>
      </c>
      <c r="K27" s="521">
        <f t="shared" si="7"/>
        <v>0</v>
      </c>
      <c r="L27" s="521">
        <f t="shared" si="7"/>
        <v>0</v>
      </c>
      <c r="M27" s="523">
        <f t="shared" si="7"/>
        <v>0</v>
      </c>
    </row>
    <row r="28" spans="1:13" s="15" customFormat="1" ht="12.75">
      <c r="A28" s="29">
        <f t="shared" si="0"/>
        <v>25</v>
      </c>
      <c r="B28" s="39" t="s">
        <v>304</v>
      </c>
      <c r="C28" s="42" t="s">
        <v>159</v>
      </c>
      <c r="D28" s="42" t="s">
        <v>293</v>
      </c>
      <c r="E28" s="42" t="s">
        <v>145</v>
      </c>
      <c r="F28" s="43">
        <v>2.4</v>
      </c>
      <c r="G28" s="168">
        <v>3</v>
      </c>
      <c r="H28" s="42">
        <v>0</v>
      </c>
      <c r="I28" s="232">
        <f t="shared" si="7"/>
        <v>0</v>
      </c>
      <c r="J28" s="232">
        <f t="shared" si="7"/>
        <v>0</v>
      </c>
      <c r="K28" s="232">
        <f t="shared" si="7"/>
        <v>0</v>
      </c>
      <c r="L28" s="232">
        <f t="shared" si="7"/>
        <v>0</v>
      </c>
      <c r="M28" s="233">
        <f t="shared" si="7"/>
        <v>0</v>
      </c>
    </row>
    <row r="29" spans="1:13" s="15" customFormat="1" ht="12.75">
      <c r="A29" s="29">
        <f t="shared" si="0"/>
        <v>26</v>
      </c>
      <c r="B29" s="39" t="s">
        <v>620</v>
      </c>
      <c r="C29" s="42" t="s">
        <v>157</v>
      </c>
      <c r="D29" s="42" t="s">
        <v>267</v>
      </c>
      <c r="E29" s="42" t="s">
        <v>145</v>
      </c>
      <c r="F29" s="43">
        <v>1.5</v>
      </c>
      <c r="G29" s="168">
        <v>2</v>
      </c>
      <c r="H29" s="42">
        <v>0</v>
      </c>
      <c r="I29" s="232">
        <f>IF(G29&lt;=4,IF(H29&gt;=1,IF(F29&lt;=9,F29+1,10),0),IF(H29&gt;=1,IF(F29&lt;=8.5,F29+1.5,10),0))</f>
        <v>0</v>
      </c>
      <c r="J29" s="232">
        <f>IF(G29&lt;=4,IF(H29&gt;=2,IF(I29&lt;=9,I29+1,10),0),IF(H29&gt;=2,IF(I29&lt;=8.5,I29+1.5,10),0))</f>
        <v>0</v>
      </c>
      <c r="K29" s="232">
        <f>IF(G29&lt;=4,IF(H29&gt;=3,IF(J29&lt;=9,J29+1,10),0),IF(H29&gt;=3,IF(J29&lt;=8.5,J29+1.5,10),0))</f>
        <v>0</v>
      </c>
      <c r="L29" s="232">
        <f>IF(G29&lt;=4,IF(H29&gt;=4,IF(K29&lt;=9,K29+1,10),0),IF(H29&gt;=4,IF(K29&lt;=8.5,K29+1.5,10),0))</f>
        <v>0</v>
      </c>
      <c r="M29" s="233">
        <f>IF(G29&lt;=4,IF(H29&gt;=5,IF(L29&lt;=9,L29+1,10),0),IF(H29&gt;=5,IF(L29&lt;=8.5,L29+1.5,10),0))</f>
        <v>0</v>
      </c>
    </row>
    <row r="30" spans="1:13" ht="12.75" customHeight="1" thickBot="1">
      <c r="A30" s="29">
        <f t="shared" si="0"/>
        <v>27</v>
      </c>
      <c r="B30" s="187" t="s">
        <v>834</v>
      </c>
      <c r="C30" s="188" t="s">
        <v>146</v>
      </c>
      <c r="D30" s="219" t="s">
        <v>274</v>
      </c>
      <c r="E30" s="42" t="s">
        <v>145</v>
      </c>
      <c r="F30" s="43">
        <v>1</v>
      </c>
      <c r="G30" s="168">
        <v>1</v>
      </c>
      <c r="H30" s="42">
        <f>IF(G30="","",G30-1)</f>
        <v>0</v>
      </c>
      <c r="I30" s="232">
        <f>IF(G30="","",IF(G30&lt;=4,IF(H30&gt;=1,IF(F30&lt;=9,F30+1,10),0),IF(H30&gt;=1,IF(F30&lt;=8.5,F30+1.5,10),0)))</f>
        <v>0</v>
      </c>
      <c r="J30" s="57">
        <f>IF(G30="","",IF(G30&lt;=4,IF(H30&gt;=2,IF(I30&lt;=9,I30+1,10),0),IF(H30&gt;=2,IF(I30&lt;=8.5,I30+1.5,10),0)))</f>
        <v>0</v>
      </c>
      <c r="K30" s="57">
        <f>IF(G30="","",IF(G30&lt;=4,IF(H30&gt;=3,IF(J30&lt;=9,J30+1,10),0),IF(H30&gt;=3,IF(J30&lt;=8.5,J30+1.5,10),0)))</f>
        <v>0</v>
      </c>
      <c r="L30" s="57">
        <f>IF(G30="","",IF(G30&lt;=4,IF(H30&gt;=4,IF(K30&lt;=9,K30+1,10),0),IF(H30&gt;=4,IF(K30&lt;=8.5,K30+1.5,10),0)))</f>
        <v>0</v>
      </c>
      <c r="M30" s="60">
        <f>IF(G30="","",IF(G30&lt;=4,IF(H30&gt;=5,IF(L30&lt;=9,L30+1,10),0),IF(H30&gt;=5,IF(L30&lt;=8.5,L30+1.5,10),0)))</f>
        <v>0</v>
      </c>
    </row>
    <row r="31" spans="1:13" ht="12.75" customHeight="1">
      <c r="A31" s="29">
        <f t="shared" si="0"/>
        <v>28</v>
      </c>
      <c r="B31" s="282" t="s">
        <v>686</v>
      </c>
      <c r="C31" s="283" t="s">
        <v>159</v>
      </c>
      <c r="D31" s="283" t="s">
        <v>652</v>
      </c>
      <c r="E31" s="283" t="s">
        <v>657</v>
      </c>
      <c r="F31" s="335">
        <v>0.3</v>
      </c>
      <c r="G31" s="284"/>
      <c r="H31" s="283" t="s">
        <v>991</v>
      </c>
      <c r="I31" s="273"/>
      <c r="J31" s="273"/>
      <c r="K31" s="273"/>
      <c r="L31" s="273"/>
      <c r="M31" s="274"/>
    </row>
    <row r="32" spans="1:13" ht="12.75" customHeight="1">
      <c r="A32" s="29">
        <f t="shared" si="0"/>
        <v>29</v>
      </c>
      <c r="B32" s="276" t="s">
        <v>687</v>
      </c>
      <c r="C32" s="277" t="s">
        <v>150</v>
      </c>
      <c r="D32" s="277" t="s">
        <v>277</v>
      </c>
      <c r="E32" s="277" t="s">
        <v>657</v>
      </c>
      <c r="F32" s="333">
        <v>0.1</v>
      </c>
      <c r="G32" s="278"/>
      <c r="H32" s="277" t="s">
        <v>991</v>
      </c>
      <c r="I32" s="279"/>
      <c r="J32" s="279"/>
      <c r="K32" s="279"/>
      <c r="L32" s="279"/>
      <c r="M32" s="280"/>
    </row>
    <row r="33" spans="1:13" s="15" customFormat="1" ht="13.5" customHeight="1">
      <c r="A33" s="29">
        <f t="shared" si="0"/>
        <v>30</v>
      </c>
      <c r="B33" s="276" t="s">
        <v>688</v>
      </c>
      <c r="C33" s="277" t="s">
        <v>146</v>
      </c>
      <c r="D33" s="277" t="s">
        <v>675</v>
      </c>
      <c r="E33" s="277" t="s">
        <v>657</v>
      </c>
      <c r="F33" s="333">
        <v>0.1</v>
      </c>
      <c r="G33" s="278"/>
      <c r="H33" s="277" t="s">
        <v>991</v>
      </c>
      <c r="I33" s="279"/>
      <c r="J33" s="279"/>
      <c r="K33" s="279"/>
      <c r="L33" s="279"/>
      <c r="M33" s="280"/>
    </row>
    <row r="34" spans="1:13" s="15" customFormat="1" ht="13.5" customHeight="1">
      <c r="A34" s="29">
        <f t="shared" si="0"/>
        <v>31</v>
      </c>
      <c r="B34" s="276" t="s">
        <v>689</v>
      </c>
      <c r="C34" s="277" t="s">
        <v>155</v>
      </c>
      <c r="D34" s="277" t="s">
        <v>654</v>
      </c>
      <c r="E34" s="277" t="s">
        <v>657</v>
      </c>
      <c r="F34" s="333">
        <v>0.1</v>
      </c>
      <c r="G34" s="278"/>
      <c r="H34" s="277" t="s">
        <v>991</v>
      </c>
      <c r="I34" s="279"/>
      <c r="J34" s="279"/>
      <c r="K34" s="279"/>
      <c r="L34" s="279"/>
      <c r="M34" s="280"/>
    </row>
    <row r="35" spans="1:14" s="15" customFormat="1" ht="12.75">
      <c r="A35" s="29">
        <f t="shared" si="0"/>
        <v>32</v>
      </c>
      <c r="B35" s="276" t="s">
        <v>690</v>
      </c>
      <c r="C35" s="277" t="s">
        <v>162</v>
      </c>
      <c r="D35" s="277" t="s">
        <v>268</v>
      </c>
      <c r="E35" s="277" t="s">
        <v>657</v>
      </c>
      <c r="F35" s="333">
        <v>0.1</v>
      </c>
      <c r="G35" s="278"/>
      <c r="H35" s="277" t="s">
        <v>991</v>
      </c>
      <c r="I35" s="279"/>
      <c r="J35" s="279"/>
      <c r="K35" s="279"/>
      <c r="L35" s="279"/>
      <c r="M35" s="280"/>
      <c r="N35" s="8"/>
    </row>
    <row r="36" spans="1:13" s="15" customFormat="1" ht="12.75" customHeight="1">
      <c r="A36" s="29">
        <f t="shared" si="0"/>
        <v>33</v>
      </c>
      <c r="B36" s="276" t="s">
        <v>691</v>
      </c>
      <c r="C36" s="277" t="s">
        <v>159</v>
      </c>
      <c r="D36" s="277" t="s">
        <v>656</v>
      </c>
      <c r="E36" s="277" t="s">
        <v>657</v>
      </c>
      <c r="F36" s="333">
        <v>0.1</v>
      </c>
      <c r="G36" s="278"/>
      <c r="H36" s="277" t="s">
        <v>991</v>
      </c>
      <c r="I36" s="333"/>
      <c r="J36" s="333"/>
      <c r="K36" s="333"/>
      <c r="L36" s="333"/>
      <c r="M36" s="338"/>
    </row>
    <row r="37" spans="1:13" s="15" customFormat="1" ht="12.75" customHeight="1" thickBot="1">
      <c r="A37" s="29">
        <f t="shared" si="0"/>
        <v>34</v>
      </c>
      <c r="B37" s="406" t="s">
        <v>734</v>
      </c>
      <c r="C37" s="407" t="s">
        <v>150</v>
      </c>
      <c r="D37" s="407" t="s">
        <v>675</v>
      </c>
      <c r="E37" s="407" t="s">
        <v>657</v>
      </c>
      <c r="F37" s="408">
        <v>0.1</v>
      </c>
      <c r="G37" s="409"/>
      <c r="H37" s="407" t="s">
        <v>991</v>
      </c>
      <c r="I37" s="410"/>
      <c r="J37" s="410"/>
      <c r="K37" s="410"/>
      <c r="L37" s="410"/>
      <c r="M37" s="411"/>
    </row>
    <row r="38" spans="1:13" ht="12.75">
      <c r="A38" s="29">
        <f t="shared" si="0"/>
        <v>35</v>
      </c>
      <c r="B38" s="413" t="s">
        <v>349</v>
      </c>
      <c r="C38" s="302" t="s">
        <v>150</v>
      </c>
      <c r="D38" s="413" t="s">
        <v>22</v>
      </c>
      <c r="E38" s="302" t="s">
        <v>61</v>
      </c>
      <c r="F38" s="311">
        <v>5</v>
      </c>
      <c r="G38" s="427"/>
      <c r="H38" s="427"/>
      <c r="I38" s="414"/>
      <c r="J38" s="414"/>
      <c r="K38" s="414"/>
      <c r="L38" s="414"/>
      <c r="M38" s="512"/>
    </row>
    <row r="39" spans="1:13" ht="12.75">
      <c r="A39" s="29">
        <f t="shared" si="0"/>
        <v>36</v>
      </c>
      <c r="B39" s="416" t="s">
        <v>1280</v>
      </c>
      <c r="C39" s="138" t="s">
        <v>156</v>
      </c>
      <c r="D39" s="416" t="s">
        <v>662</v>
      </c>
      <c r="E39" s="138" t="s">
        <v>61</v>
      </c>
      <c r="F39" s="331">
        <v>4</v>
      </c>
      <c r="G39" s="419"/>
      <c r="H39" s="419"/>
      <c r="I39" s="417"/>
      <c r="J39" s="417"/>
      <c r="K39" s="417"/>
      <c r="L39" s="417"/>
      <c r="M39" s="513"/>
    </row>
    <row r="40" spans="1:13" ht="12.75">
      <c r="A40" s="29">
        <f t="shared" si="0"/>
        <v>37</v>
      </c>
      <c r="B40" s="416" t="s">
        <v>1291</v>
      </c>
      <c r="C40" s="138" t="s">
        <v>162</v>
      </c>
      <c r="D40" s="416" t="s">
        <v>633</v>
      </c>
      <c r="E40" s="138" t="s">
        <v>61</v>
      </c>
      <c r="F40" s="331">
        <v>3</v>
      </c>
      <c r="G40" s="419"/>
      <c r="H40" s="419"/>
      <c r="I40" s="417"/>
      <c r="J40" s="417"/>
      <c r="K40" s="417"/>
      <c r="L40" s="417"/>
      <c r="M40" s="513"/>
    </row>
    <row r="41" spans="1:13" ht="12.75">
      <c r="A41" s="29">
        <f t="shared" si="0"/>
        <v>38</v>
      </c>
      <c r="B41" s="416" t="s">
        <v>1315</v>
      </c>
      <c r="C41" s="138" t="s">
        <v>157</v>
      </c>
      <c r="D41" s="416" t="s">
        <v>633</v>
      </c>
      <c r="E41" s="138" t="s">
        <v>61</v>
      </c>
      <c r="F41" s="331">
        <v>2</v>
      </c>
      <c r="G41" s="419"/>
      <c r="H41" s="419"/>
      <c r="I41" s="417"/>
      <c r="J41" s="417"/>
      <c r="K41" s="417"/>
      <c r="L41" s="417"/>
      <c r="M41" s="513"/>
    </row>
    <row r="42" spans="1:13" ht="12.75">
      <c r="A42" s="29">
        <f t="shared" si="0"/>
        <v>39</v>
      </c>
      <c r="B42" s="416" t="s">
        <v>1338</v>
      </c>
      <c r="C42" s="138" t="s">
        <v>165</v>
      </c>
      <c r="D42" s="416" t="s">
        <v>282</v>
      </c>
      <c r="E42" s="138" t="s">
        <v>61</v>
      </c>
      <c r="F42" s="331">
        <v>1</v>
      </c>
      <c r="G42" s="419"/>
      <c r="H42" s="419"/>
      <c r="I42" s="417"/>
      <c r="J42" s="417"/>
      <c r="K42" s="417"/>
      <c r="L42" s="417"/>
      <c r="M42" s="513"/>
    </row>
    <row r="43" spans="1:13" ht="12.75">
      <c r="A43" s="29">
        <f t="shared" si="0"/>
        <v>40</v>
      </c>
      <c r="B43" s="416" t="s">
        <v>1375</v>
      </c>
      <c r="C43" s="138" t="s">
        <v>146</v>
      </c>
      <c r="D43" s="416" t="s">
        <v>637</v>
      </c>
      <c r="E43" s="138" t="s">
        <v>61</v>
      </c>
      <c r="F43" s="331">
        <v>1</v>
      </c>
      <c r="G43" s="419"/>
      <c r="H43" s="419"/>
      <c r="I43" s="417"/>
      <c r="J43" s="417"/>
      <c r="K43" s="417"/>
      <c r="L43" s="417"/>
      <c r="M43" s="513"/>
    </row>
    <row r="44" spans="1:13" ht="12.75">
      <c r="A44" s="29">
        <f t="shared" si="0"/>
        <v>41</v>
      </c>
      <c r="B44" s="416" t="s">
        <v>1383</v>
      </c>
      <c r="C44" s="138" t="s">
        <v>169</v>
      </c>
      <c r="D44" s="416" t="s">
        <v>277</v>
      </c>
      <c r="E44" s="138" t="s">
        <v>61</v>
      </c>
      <c r="F44" s="331">
        <v>0.5</v>
      </c>
      <c r="G44" s="419"/>
      <c r="H44" s="419"/>
      <c r="I44" s="417"/>
      <c r="J44" s="417"/>
      <c r="K44" s="417"/>
      <c r="L44" s="417"/>
      <c r="M44" s="513"/>
    </row>
    <row r="45" spans="1:13" ht="12.75">
      <c r="A45" s="29">
        <f t="shared" si="0"/>
        <v>42</v>
      </c>
      <c r="B45" s="416" t="s">
        <v>1384</v>
      </c>
      <c r="C45" s="138" t="s">
        <v>160</v>
      </c>
      <c r="D45" s="416" t="s">
        <v>655</v>
      </c>
      <c r="E45" s="138" t="s">
        <v>61</v>
      </c>
      <c r="F45" s="331">
        <v>0.5</v>
      </c>
      <c r="G45" s="419"/>
      <c r="H45" s="419"/>
      <c r="I45" s="417"/>
      <c r="J45" s="417"/>
      <c r="K45" s="417"/>
      <c r="L45" s="417"/>
      <c r="M45" s="513"/>
    </row>
    <row r="46" spans="1:13" ht="12.75">
      <c r="A46" s="29">
        <f t="shared" si="0"/>
        <v>43</v>
      </c>
      <c r="B46" s="416" t="s">
        <v>1405</v>
      </c>
      <c r="C46" s="138" t="s">
        <v>167</v>
      </c>
      <c r="D46" s="416" t="s">
        <v>683</v>
      </c>
      <c r="E46" s="138" t="s">
        <v>61</v>
      </c>
      <c r="F46" s="331">
        <v>0.5</v>
      </c>
      <c r="G46" s="419"/>
      <c r="H46" s="419"/>
      <c r="I46" s="417"/>
      <c r="J46" s="417"/>
      <c r="K46" s="417"/>
      <c r="L46" s="417"/>
      <c r="M46" s="513"/>
    </row>
    <row r="47" spans="1:13" ht="12.75">
      <c r="A47" s="29">
        <f t="shared" si="0"/>
        <v>44</v>
      </c>
      <c r="B47" s="416" t="s">
        <v>1581</v>
      </c>
      <c r="C47" s="138" t="s">
        <v>157</v>
      </c>
      <c r="D47" s="416" t="s">
        <v>62</v>
      </c>
      <c r="E47" s="138" t="s">
        <v>61</v>
      </c>
      <c r="F47" s="331">
        <v>0.5</v>
      </c>
      <c r="G47" s="419"/>
      <c r="H47" s="419"/>
      <c r="I47" s="417"/>
      <c r="J47" s="417"/>
      <c r="K47" s="417"/>
      <c r="L47" s="417"/>
      <c r="M47" s="513"/>
    </row>
    <row r="48" spans="1:13" ht="12.75">
      <c r="A48" s="29">
        <f t="shared" si="0"/>
        <v>45</v>
      </c>
      <c r="B48" s="548" t="s">
        <v>1615</v>
      </c>
      <c r="C48" s="297" t="s">
        <v>144</v>
      </c>
      <c r="D48" s="548" t="s">
        <v>683</v>
      </c>
      <c r="E48" s="297" t="s">
        <v>61</v>
      </c>
      <c r="F48" s="331">
        <v>0.5</v>
      </c>
      <c r="G48" s="524"/>
      <c r="H48" s="524"/>
      <c r="I48" s="525"/>
      <c r="J48" s="525"/>
      <c r="K48" s="525"/>
      <c r="L48" s="525"/>
      <c r="M48" s="526"/>
    </row>
    <row r="49" spans="1:13" ht="12.75">
      <c r="A49" s="29">
        <f t="shared" si="0"/>
        <v>46</v>
      </c>
      <c r="B49" s="548" t="s">
        <v>1704</v>
      </c>
      <c r="C49" s="297" t="s">
        <v>153</v>
      </c>
      <c r="D49" s="548" t="s">
        <v>637</v>
      </c>
      <c r="E49" s="297" t="s">
        <v>61</v>
      </c>
      <c r="F49" s="331">
        <v>0.5</v>
      </c>
      <c r="G49" s="524"/>
      <c r="H49" s="524"/>
      <c r="I49" s="525"/>
      <c r="J49" s="525"/>
      <c r="K49" s="525"/>
      <c r="L49" s="525"/>
      <c r="M49" s="526"/>
    </row>
    <row r="50" spans="1:13" ht="12.75">
      <c r="A50" s="29">
        <f t="shared" si="0"/>
        <v>47</v>
      </c>
      <c r="B50" s="548" t="s">
        <v>1636</v>
      </c>
      <c r="C50" s="297" t="s">
        <v>167</v>
      </c>
      <c r="D50" s="548" t="s">
        <v>677</v>
      </c>
      <c r="E50" s="297" t="s">
        <v>61</v>
      </c>
      <c r="F50" s="331">
        <v>0.5</v>
      </c>
      <c r="G50" s="524"/>
      <c r="H50" s="524"/>
      <c r="I50" s="525"/>
      <c r="J50" s="525"/>
      <c r="K50" s="525"/>
      <c r="L50" s="525"/>
      <c r="M50" s="526"/>
    </row>
    <row r="51" spans="1:13" ht="12.75">
      <c r="A51" s="29">
        <f t="shared" si="0"/>
        <v>48</v>
      </c>
      <c r="B51" s="548" t="s">
        <v>1703</v>
      </c>
      <c r="C51" s="297" t="s">
        <v>149</v>
      </c>
      <c r="D51" s="548" t="s">
        <v>652</v>
      </c>
      <c r="E51" s="297" t="s">
        <v>61</v>
      </c>
      <c r="F51" s="331">
        <v>0.5</v>
      </c>
      <c r="G51" s="524"/>
      <c r="H51" s="524"/>
      <c r="I51" s="525"/>
      <c r="J51" s="525"/>
      <c r="K51" s="525"/>
      <c r="L51" s="525"/>
      <c r="M51" s="526"/>
    </row>
    <row r="52" spans="1:13" ht="12.75">
      <c r="A52" s="29">
        <f t="shared" si="0"/>
        <v>49</v>
      </c>
      <c r="B52" s="548" t="s">
        <v>1430</v>
      </c>
      <c r="C52" s="297" t="s">
        <v>156</v>
      </c>
      <c r="D52" s="548" t="s">
        <v>649</v>
      </c>
      <c r="E52" s="297" t="s">
        <v>61</v>
      </c>
      <c r="F52" s="331">
        <v>0.3</v>
      </c>
      <c r="G52" s="524"/>
      <c r="H52" s="524"/>
      <c r="I52" s="525"/>
      <c r="J52" s="525"/>
      <c r="K52" s="525"/>
      <c r="L52" s="525"/>
      <c r="M52" s="526"/>
    </row>
    <row r="53" spans="1:13" ht="13.5" thickBot="1">
      <c r="A53" s="29">
        <f t="shared" si="0"/>
        <v>50</v>
      </c>
      <c r="B53" s="422" t="s">
        <v>1580</v>
      </c>
      <c r="C53" s="307" t="s">
        <v>149</v>
      </c>
      <c r="D53" s="422" t="s">
        <v>62</v>
      </c>
      <c r="E53" s="307" t="s">
        <v>61</v>
      </c>
      <c r="F53" s="423">
        <v>0.1</v>
      </c>
      <c r="G53" s="429"/>
      <c r="H53" s="429"/>
      <c r="I53" s="424"/>
      <c r="J53" s="424"/>
      <c r="K53" s="424"/>
      <c r="L53" s="424"/>
      <c r="M53" s="514"/>
    </row>
    <row r="54" spans="1:13" s="15" customFormat="1" ht="12.75" customHeight="1" thickBot="1">
      <c r="A54" s="23"/>
      <c r="B54" s="106" t="s">
        <v>50</v>
      </c>
      <c r="C54" s="63"/>
      <c r="D54" s="63"/>
      <c r="E54" s="63"/>
      <c r="F54" s="115">
        <f>SUM(F4:F53)</f>
        <v>77.39999999999999</v>
      </c>
      <c r="G54" s="63"/>
      <c r="H54" s="63"/>
      <c r="I54" s="64">
        <f>SUM(I4:I53)</f>
        <v>49.199999999999996</v>
      </c>
      <c r="J54" s="64">
        <f>SUM(J4:J53)</f>
        <v>35.300000000000004</v>
      </c>
      <c r="K54" s="64">
        <f>SUM(K4:K53)</f>
        <v>6.300000000000001</v>
      </c>
      <c r="L54" s="64">
        <f>SUM(L4:L53)</f>
        <v>0</v>
      </c>
      <c r="M54" s="65">
        <f>SUM(M4:M53)</f>
        <v>0</v>
      </c>
    </row>
    <row r="55" spans="1:13" s="15" customFormat="1" ht="12.75" customHeight="1" thickBot="1">
      <c r="A55" s="73"/>
      <c r="B55" s="101" t="s">
        <v>990</v>
      </c>
      <c r="C55" s="74"/>
      <c r="D55" s="74"/>
      <c r="E55" s="74"/>
      <c r="F55" s="114">
        <v>1</v>
      </c>
      <c r="G55" s="74"/>
      <c r="H55" s="74"/>
      <c r="I55" s="75"/>
      <c r="J55" s="75"/>
      <c r="K55" s="75"/>
      <c r="L55" s="75"/>
      <c r="M55" s="77"/>
    </row>
    <row r="56" spans="1:13" ht="12.75" customHeight="1" thickBot="1">
      <c r="A56" s="23"/>
      <c r="B56" s="100" t="s">
        <v>49</v>
      </c>
      <c r="C56" s="63"/>
      <c r="D56" s="63"/>
      <c r="E56" s="63"/>
      <c r="F56" s="180">
        <f>83-SUM(F54:F55)</f>
        <v>4.6000000000000085</v>
      </c>
      <c r="G56" s="63"/>
      <c r="H56" s="63"/>
      <c r="I56" s="64"/>
      <c r="J56" s="64"/>
      <c r="K56" s="64"/>
      <c r="L56" s="64"/>
      <c r="M56" s="65"/>
    </row>
    <row r="57" ht="12.75" customHeight="1"/>
    <row r="59" spans="2:8" ht="13.5" thickBot="1">
      <c r="B59" s="15" t="s">
        <v>1267</v>
      </c>
      <c r="D59" s="16"/>
      <c r="F59" s="182"/>
      <c r="G59" s="16"/>
      <c r="H59" s="16"/>
    </row>
    <row r="60" spans="2:13" s="69" customFormat="1" ht="13.5" customHeight="1">
      <c r="B60" s="551" t="s">
        <v>1099</v>
      </c>
      <c r="C60" s="569" t="s">
        <v>156</v>
      </c>
      <c r="D60" s="569" t="s">
        <v>681</v>
      </c>
      <c r="E60" s="569" t="s">
        <v>1266</v>
      </c>
      <c r="F60" s="552">
        <v>0.8</v>
      </c>
      <c r="G60" s="552"/>
      <c r="H60" s="552"/>
      <c r="I60" s="552"/>
      <c r="J60" s="552"/>
      <c r="K60" s="552"/>
      <c r="L60" s="552"/>
      <c r="M60" s="553"/>
    </row>
    <row r="61" spans="2:13" s="69" customFormat="1" ht="13.5" customHeight="1">
      <c r="B61" s="554" t="s">
        <v>1100</v>
      </c>
      <c r="C61" s="568" t="s">
        <v>146</v>
      </c>
      <c r="D61" s="568" t="s">
        <v>665</v>
      </c>
      <c r="E61" s="568" t="s">
        <v>1266</v>
      </c>
      <c r="F61" s="550">
        <v>0.5</v>
      </c>
      <c r="G61" s="550"/>
      <c r="H61" s="550"/>
      <c r="I61" s="550"/>
      <c r="J61" s="550"/>
      <c r="K61" s="550"/>
      <c r="L61" s="550"/>
      <c r="M61" s="555"/>
    </row>
    <row r="62" spans="2:13" s="69" customFormat="1" ht="13.5" customHeight="1">
      <c r="B62" s="554" t="s">
        <v>1101</v>
      </c>
      <c r="C62" s="568" t="s">
        <v>157</v>
      </c>
      <c r="D62" s="568" t="s">
        <v>625</v>
      </c>
      <c r="E62" s="568" t="s">
        <v>1266</v>
      </c>
      <c r="F62" s="550">
        <v>0.4</v>
      </c>
      <c r="G62" s="550"/>
      <c r="H62" s="550"/>
      <c r="I62" s="550"/>
      <c r="J62" s="550"/>
      <c r="K62" s="550"/>
      <c r="L62" s="550"/>
      <c r="M62" s="555"/>
    </row>
    <row r="63" spans="2:13" s="69" customFormat="1" ht="13.5" customHeight="1">
      <c r="B63" s="554" t="s">
        <v>1102</v>
      </c>
      <c r="C63" s="568" t="s">
        <v>151</v>
      </c>
      <c r="D63" s="568" t="s">
        <v>677</v>
      </c>
      <c r="E63" s="568" t="s">
        <v>1266</v>
      </c>
      <c r="F63" s="550">
        <v>0.1</v>
      </c>
      <c r="G63" s="550"/>
      <c r="H63" s="550"/>
      <c r="I63" s="550"/>
      <c r="J63" s="550"/>
      <c r="K63" s="550"/>
      <c r="L63" s="550"/>
      <c r="M63" s="555"/>
    </row>
    <row r="64" spans="2:13" s="69" customFormat="1" ht="13.5" customHeight="1">
      <c r="B64" s="554" t="s">
        <v>1103</v>
      </c>
      <c r="C64" s="568" t="s">
        <v>150</v>
      </c>
      <c r="D64" s="568" t="s">
        <v>677</v>
      </c>
      <c r="E64" s="568" t="s">
        <v>1266</v>
      </c>
      <c r="F64" s="550">
        <v>0.1</v>
      </c>
      <c r="G64" s="550"/>
      <c r="H64" s="550"/>
      <c r="I64" s="550"/>
      <c r="J64" s="550"/>
      <c r="K64" s="550"/>
      <c r="L64" s="550"/>
      <c r="M64" s="555"/>
    </row>
    <row r="65" spans="2:13" s="69" customFormat="1" ht="13.5" customHeight="1" thickBot="1">
      <c r="B65" s="556" t="s">
        <v>1104</v>
      </c>
      <c r="C65" s="570" t="s">
        <v>157</v>
      </c>
      <c r="D65" s="570" t="s">
        <v>656</v>
      </c>
      <c r="E65" s="570" t="s">
        <v>1266</v>
      </c>
      <c r="F65" s="557">
        <v>0.1</v>
      </c>
      <c r="G65" s="557"/>
      <c r="H65" s="557"/>
      <c r="I65" s="557"/>
      <c r="J65" s="557"/>
      <c r="K65" s="557"/>
      <c r="L65" s="557"/>
      <c r="M65" s="558"/>
    </row>
  </sheetData>
  <hyperlinks>
    <hyperlink ref="B16" r:id="rId1" display="http://www.nfl.com/draft/profiles/2005/mankins_logan"/>
    <hyperlink ref="D2" r:id="rId2" tooltip="mailto:sureshot_2005@yahoo.com" display="mailto:sureshot_2005@yahoo.com"/>
  </hyperlinks>
  <printOptions/>
  <pageMargins left="0.75" right="0.75" top="1" bottom="1" header="0.5" footer="0.5"/>
  <pageSetup horizontalDpi="600" verticalDpi="600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A1:IV69"/>
  <sheetViews>
    <sheetView tabSelected="1" workbookViewId="0" topLeftCell="A4">
      <selection activeCell="I19" sqref="I19"/>
    </sheetView>
  </sheetViews>
  <sheetFormatPr defaultColWidth="9.140625" defaultRowHeight="12.75"/>
  <cols>
    <col min="1" max="1" width="8.7109375" style="16" customWidth="1"/>
    <col min="2" max="2" width="21.421875" style="15" customWidth="1"/>
    <col min="3" max="3" width="8.28125" style="16" bestFit="1" customWidth="1"/>
    <col min="4" max="4" width="6.8515625" style="16" customWidth="1"/>
    <col min="5" max="5" width="10.00390625" style="16" bestFit="1" customWidth="1"/>
    <col min="6" max="6" width="9.57421875" style="113" customWidth="1"/>
    <col min="7" max="7" width="8.57421875" style="16" bestFit="1" customWidth="1"/>
    <col min="8" max="8" width="13.57421875" style="16" customWidth="1"/>
    <col min="9" max="9" width="8.7109375" style="16" bestFit="1" customWidth="1"/>
    <col min="10" max="13" width="9.140625" style="16" customWidth="1"/>
    <col min="14" max="14" width="7.7109375" style="0" bestFit="1" customWidth="1"/>
    <col min="15" max="15" width="4.00390625" style="0" bestFit="1" customWidth="1"/>
    <col min="16" max="16" width="18.8515625" style="0" bestFit="1" customWidth="1"/>
    <col min="17" max="17" width="8.8515625" style="0" bestFit="1" customWidth="1"/>
  </cols>
  <sheetData>
    <row r="1" spans="1:9" ht="22.5" customHeight="1">
      <c r="A1" s="36"/>
      <c r="B1" s="639" t="s">
        <v>204</v>
      </c>
      <c r="C1" s="639"/>
      <c r="D1" s="639"/>
      <c r="E1" s="639"/>
      <c r="F1" s="536"/>
      <c r="G1" s="36"/>
      <c r="H1" s="36"/>
      <c r="I1" s="36"/>
    </row>
    <row r="2" spans="1:13" s="120" customFormat="1" ht="12.75">
      <c r="A2" s="117"/>
      <c r="B2" s="119" t="s">
        <v>367</v>
      </c>
      <c r="C2" s="117"/>
      <c r="D2" s="211" t="s">
        <v>369</v>
      </c>
      <c r="E2" s="117"/>
      <c r="F2" s="537"/>
      <c r="G2" s="212" t="s">
        <v>368</v>
      </c>
      <c r="H2" s="117"/>
      <c r="I2" s="117"/>
      <c r="J2" s="117"/>
      <c r="K2" s="117"/>
      <c r="L2" s="117"/>
      <c r="M2" s="127"/>
    </row>
    <row r="3" spans="1:13" ht="26.25" thickBot="1">
      <c r="A3" s="32"/>
      <c r="B3" s="37" t="s">
        <v>139</v>
      </c>
      <c r="C3" s="32" t="s">
        <v>140</v>
      </c>
      <c r="D3" s="32" t="s">
        <v>260</v>
      </c>
      <c r="E3" s="32" t="s">
        <v>141</v>
      </c>
      <c r="F3" s="538" t="s">
        <v>4</v>
      </c>
      <c r="G3" s="32" t="s">
        <v>142</v>
      </c>
      <c r="H3" s="32" t="s">
        <v>5</v>
      </c>
      <c r="I3" s="32">
        <v>2009</v>
      </c>
      <c r="J3" s="32">
        <v>2010</v>
      </c>
      <c r="K3" s="32">
        <v>2011</v>
      </c>
      <c r="L3" s="32">
        <v>2012</v>
      </c>
      <c r="M3" s="32">
        <f>L3+1</f>
        <v>2013</v>
      </c>
    </row>
    <row r="4" spans="1:13" ht="13.5" customHeight="1">
      <c r="A4" s="5">
        <v>1</v>
      </c>
      <c r="B4" s="381" t="s">
        <v>391</v>
      </c>
      <c r="C4" s="190" t="s">
        <v>154</v>
      </c>
      <c r="D4" s="190" t="s">
        <v>275</v>
      </c>
      <c r="E4" s="190" t="s">
        <v>145</v>
      </c>
      <c r="F4" s="542">
        <v>0.7</v>
      </c>
      <c r="G4" s="190">
        <v>4</v>
      </c>
      <c r="H4" s="190">
        <f>IF(G4="","",G4-1)</f>
        <v>3</v>
      </c>
      <c r="I4" s="191">
        <f>IF(G4="","",IF(G4&lt;=4,IF(H4&gt;=1,IF(F4&lt;=9,F4+1,10),0),IF(H4&gt;=1,IF(F4&lt;=8.5,F4+1.5,10),0)))</f>
        <v>1.7</v>
      </c>
      <c r="J4" s="191">
        <f>IF(G4="","",IF(G4&lt;=4,IF(H4&gt;=2,IF(I4&lt;=9,I4+1,10),0),IF(H4&gt;=2,IF(I4&lt;=8.5,I4+1.5,10),0)))</f>
        <v>2.7</v>
      </c>
      <c r="K4" s="191">
        <f>IF(G4="","",IF(G4&lt;=4,IF(H4&gt;=3,IF(J4&lt;=9,J4+1,10),0),IF(H4&gt;=3,IF(J4&lt;=8.5,J4+1.5,10),0)))</f>
        <v>3.7</v>
      </c>
      <c r="L4" s="191">
        <f>IF(G4="","",IF(G4&lt;=4,IF(H4&gt;=4,IF(K4&lt;=9,K4+1,10),0),IF(H4&gt;=4,IF(K4&lt;=8.5,K4+1.5,10),0)))</f>
        <v>0</v>
      </c>
      <c r="M4" s="401">
        <f>IF(G4="","",IF(G4&lt;=4,IF(H4&gt;=5,IF(L4&lt;=9,L4+1,10),0),IF(H4&gt;=5,IF(L4&lt;=8.5,L4+1.5,10),0)))</f>
        <v>0</v>
      </c>
    </row>
    <row r="5" spans="1:13" ht="13.5" customHeight="1">
      <c r="A5" s="29">
        <f aca="true" t="shared" si="0" ref="A5:A17">A4+1</f>
        <v>2</v>
      </c>
      <c r="B5" s="175" t="s">
        <v>458</v>
      </c>
      <c r="C5" s="168" t="s">
        <v>159</v>
      </c>
      <c r="D5" s="168" t="s">
        <v>265</v>
      </c>
      <c r="E5" s="168" t="s">
        <v>145</v>
      </c>
      <c r="F5" s="470">
        <v>0.1</v>
      </c>
      <c r="G5" s="168">
        <v>4</v>
      </c>
      <c r="H5" s="168">
        <f>IF(G5="","",G5-1)</f>
        <v>3</v>
      </c>
      <c r="I5" s="176">
        <f>IF(G5="","",IF(G5&lt;=4,IF(H5&gt;=1,IF(F5&lt;=9,F5+1,10),0),IF(H5&gt;=1,IF(F5&lt;=8.5,F5+1.5,10),0)))</f>
        <v>1.1</v>
      </c>
      <c r="J5" s="176">
        <f>IF(G5="","",IF(G5&lt;=4,IF(H5&gt;=2,IF(I5&lt;=9,I5+1,10),0),IF(H5&gt;=2,IF(I5&lt;=8.5,I5+1.5,10),0)))</f>
        <v>2.1</v>
      </c>
      <c r="K5" s="176">
        <f>IF(G5="","",IF(G5&lt;=4,IF(H5&gt;=3,IF(J5&lt;=9,J5+1,10),0),IF(H5&gt;=3,IF(J5&lt;=8.5,J5+1.5,10),0)))</f>
        <v>3.1</v>
      </c>
      <c r="L5" s="176">
        <f>IF(G5="","",IF(G5&lt;=4,IF(H5&gt;=4,IF(K5&lt;=9,K5+1,10),0),IF(H5&gt;=4,IF(K5&lt;=8.5,K5+1.5,10),0)))</f>
        <v>0</v>
      </c>
      <c r="M5" s="217">
        <f>IF(G5="","",IF(G5&lt;=4,IF(H5&gt;=5,IF(L5&lt;=9,L5+1,10),0),IF(H5&gt;=5,IF(L5&lt;=8.5,L5+1.5,10),0)))</f>
        <v>0</v>
      </c>
    </row>
    <row r="6" spans="1:13" ht="13.5" customHeight="1">
      <c r="A6" s="29">
        <f t="shared" si="0"/>
        <v>3</v>
      </c>
      <c r="B6" s="39" t="s">
        <v>797</v>
      </c>
      <c r="C6" s="42" t="s">
        <v>165</v>
      </c>
      <c r="D6" s="42" t="s">
        <v>280</v>
      </c>
      <c r="E6" s="42" t="s">
        <v>145</v>
      </c>
      <c r="F6" s="470">
        <v>7.5</v>
      </c>
      <c r="G6" s="42">
        <v>3</v>
      </c>
      <c r="H6" s="42">
        <f>IF(G6="","",G6-1)</f>
        <v>2</v>
      </c>
      <c r="I6" s="176">
        <f>IF(G6="","",IF(G6&lt;=4,IF(H6&gt;=1,IF(F6&lt;=9,F6+1,10),0),IF(H6&gt;=1,IF(F6&lt;=8.5,F6+1.5,10),0)))</f>
        <v>8.5</v>
      </c>
      <c r="J6" s="176">
        <f>IF(G6="","",IF(G6&lt;=4,IF(H6&gt;=2,IF(I6&lt;=9,I6+1,10),0),IF(H6&gt;=2,IF(I6&lt;=8.5,I6+1.5,10),0)))</f>
        <v>9.5</v>
      </c>
      <c r="K6" s="176">
        <f>IF(G6="","",IF(G6&lt;=4,IF(H6&gt;=3,IF(J6&lt;=9,J6+1,10),0),IF(H6&gt;=3,IF(J6&lt;=8.5,J6+1.5,10),0)))</f>
        <v>0</v>
      </c>
      <c r="L6" s="176">
        <f>IF(G6="","",IF(G6&lt;=4,IF(H6&gt;=4,IF(K6&lt;=9,K6+1,10),0),IF(H6&gt;=4,IF(K6&lt;=8.5,K6+1.5,10),0)))</f>
        <v>0</v>
      </c>
      <c r="M6" s="402">
        <f>IF(G6="","",IF(G6&lt;=4,IF(H6&gt;=5,IF(L6&lt;=9,L6+1,10),0),IF(H6&gt;=5,IF(L6&lt;=8.5,L6+1.5,10),0)))</f>
        <v>0</v>
      </c>
    </row>
    <row r="7" spans="1:13" ht="13.5" customHeight="1">
      <c r="A7" s="29">
        <f t="shared" si="0"/>
        <v>4</v>
      </c>
      <c r="B7" s="39" t="s">
        <v>73</v>
      </c>
      <c r="C7" s="42" t="s">
        <v>149</v>
      </c>
      <c r="D7" s="42" t="s">
        <v>262</v>
      </c>
      <c r="E7" s="42" t="s">
        <v>145</v>
      </c>
      <c r="F7" s="470">
        <v>2</v>
      </c>
      <c r="G7" s="42">
        <v>4</v>
      </c>
      <c r="H7" s="42">
        <v>2</v>
      </c>
      <c r="I7" s="176">
        <f aca="true" t="shared" si="1" ref="I7:I14">IF(G7&lt;=4,IF(H7&gt;=1,IF(F7&lt;=9,F7+1,10),0),IF(H7&gt;=1,IF(F7&lt;=8.5,F7+1.5,10),0))</f>
        <v>3</v>
      </c>
      <c r="J7" s="176">
        <f aca="true" t="shared" si="2" ref="J7:J14">IF(G7&lt;=4,IF(H7&gt;=2,IF(I7&lt;=9,I7+1,10),0),IF(H7&gt;=2,IF(I7&lt;=8.5,I7+1.5,10),0))</f>
        <v>4</v>
      </c>
      <c r="K7" s="176">
        <f aca="true" t="shared" si="3" ref="K7:K14">IF(G7&lt;=4,IF(H7&gt;=3,IF(J7&lt;=9,J7+1,10),0),IF(H7&gt;=3,IF(J7&lt;=8.5,J7+1.5,10),0))</f>
        <v>0</v>
      </c>
      <c r="L7" s="176">
        <f aca="true" t="shared" si="4" ref="L7:L14">IF(G7&lt;=4,IF(H7&gt;=4,IF(K7&lt;=9,K7+1,10),0),IF(H7&gt;=4,IF(K7&lt;=8.5,K7+1.5,10),0))</f>
        <v>0</v>
      </c>
      <c r="M7" s="402">
        <f aca="true" t="shared" si="5" ref="M7:M14">IF(G7&lt;=4,IF(H7&gt;=5,IF(L7&lt;=9,L7+1,10),0),IF(H7&gt;=5,IF(L7&lt;=8.5,L7+1.5,10),0))</f>
        <v>0</v>
      </c>
    </row>
    <row r="8" spans="1:13" ht="13.5" customHeight="1">
      <c r="A8" s="29">
        <f t="shared" si="0"/>
        <v>5</v>
      </c>
      <c r="B8" s="39" t="s">
        <v>86</v>
      </c>
      <c r="C8" s="42" t="s">
        <v>159</v>
      </c>
      <c r="D8" s="42" t="s">
        <v>276</v>
      </c>
      <c r="E8" s="42" t="s">
        <v>145</v>
      </c>
      <c r="F8" s="470">
        <v>1.5</v>
      </c>
      <c r="G8" s="42">
        <v>4</v>
      </c>
      <c r="H8" s="42">
        <v>2</v>
      </c>
      <c r="I8" s="176">
        <f t="shared" si="1"/>
        <v>2.5</v>
      </c>
      <c r="J8" s="176">
        <f t="shared" si="2"/>
        <v>3.5</v>
      </c>
      <c r="K8" s="176">
        <f t="shared" si="3"/>
        <v>0</v>
      </c>
      <c r="L8" s="176">
        <f t="shared" si="4"/>
        <v>0</v>
      </c>
      <c r="M8" s="402">
        <f t="shared" si="5"/>
        <v>0</v>
      </c>
    </row>
    <row r="9" spans="1:13" ht="13.5" customHeight="1">
      <c r="A9" s="29">
        <f t="shared" si="0"/>
        <v>6</v>
      </c>
      <c r="B9" s="39" t="s">
        <v>129</v>
      </c>
      <c r="C9" s="42" t="s">
        <v>153</v>
      </c>
      <c r="D9" s="42" t="s">
        <v>272</v>
      </c>
      <c r="E9" s="42" t="s">
        <v>145</v>
      </c>
      <c r="F9" s="470">
        <v>1.1</v>
      </c>
      <c r="G9" s="42">
        <v>4</v>
      </c>
      <c r="H9" s="42">
        <v>2</v>
      </c>
      <c r="I9" s="176">
        <f t="shared" si="1"/>
        <v>2.1</v>
      </c>
      <c r="J9" s="176">
        <f t="shared" si="2"/>
        <v>3.1</v>
      </c>
      <c r="K9" s="176">
        <f t="shared" si="3"/>
        <v>0</v>
      </c>
      <c r="L9" s="176">
        <f t="shared" si="4"/>
        <v>0</v>
      </c>
      <c r="M9" s="402">
        <f t="shared" si="5"/>
        <v>0</v>
      </c>
    </row>
    <row r="10" spans="1:13" ht="13.5" customHeight="1">
      <c r="A10" s="29">
        <f t="shared" si="0"/>
        <v>7</v>
      </c>
      <c r="B10" s="39" t="s">
        <v>120</v>
      </c>
      <c r="C10" s="42" t="s">
        <v>157</v>
      </c>
      <c r="D10" s="42" t="s">
        <v>133</v>
      </c>
      <c r="E10" s="42" t="s">
        <v>145</v>
      </c>
      <c r="F10" s="470">
        <v>1.1</v>
      </c>
      <c r="G10" s="42">
        <v>4</v>
      </c>
      <c r="H10" s="42">
        <v>2</v>
      </c>
      <c r="I10" s="176">
        <f t="shared" si="1"/>
        <v>2.1</v>
      </c>
      <c r="J10" s="176">
        <f t="shared" si="2"/>
        <v>3.1</v>
      </c>
      <c r="K10" s="176">
        <f t="shared" si="3"/>
        <v>0</v>
      </c>
      <c r="L10" s="176">
        <f t="shared" si="4"/>
        <v>0</v>
      </c>
      <c r="M10" s="402">
        <f t="shared" si="5"/>
        <v>0</v>
      </c>
    </row>
    <row r="11" spans="1:13" ht="13.5" customHeight="1">
      <c r="A11" s="29">
        <f t="shared" si="0"/>
        <v>8</v>
      </c>
      <c r="B11" s="39" t="s">
        <v>121</v>
      </c>
      <c r="C11" s="42" t="s">
        <v>167</v>
      </c>
      <c r="D11" s="42" t="s">
        <v>274</v>
      </c>
      <c r="E11" s="42" t="s">
        <v>145</v>
      </c>
      <c r="F11" s="470">
        <v>1.1</v>
      </c>
      <c r="G11" s="42">
        <v>4</v>
      </c>
      <c r="H11" s="42">
        <v>2</v>
      </c>
      <c r="I11" s="176">
        <f t="shared" si="1"/>
        <v>2.1</v>
      </c>
      <c r="J11" s="176">
        <f t="shared" si="2"/>
        <v>3.1</v>
      </c>
      <c r="K11" s="176">
        <f t="shared" si="3"/>
        <v>0</v>
      </c>
      <c r="L11" s="176">
        <f t="shared" si="4"/>
        <v>0</v>
      </c>
      <c r="M11" s="402">
        <f t="shared" si="5"/>
        <v>0</v>
      </c>
    </row>
    <row r="12" spans="1:13" ht="13.5" customHeight="1">
      <c r="A12" s="29">
        <f t="shared" si="0"/>
        <v>9</v>
      </c>
      <c r="B12" s="39" t="s">
        <v>483</v>
      </c>
      <c r="C12" s="42" t="s">
        <v>159</v>
      </c>
      <c r="D12" s="42" t="s">
        <v>282</v>
      </c>
      <c r="E12" s="42" t="s">
        <v>145</v>
      </c>
      <c r="F12" s="470">
        <v>10</v>
      </c>
      <c r="G12" s="42">
        <v>3</v>
      </c>
      <c r="H12" s="42">
        <v>1</v>
      </c>
      <c r="I12" s="176">
        <f t="shared" si="1"/>
        <v>10</v>
      </c>
      <c r="J12" s="176">
        <f t="shared" si="2"/>
        <v>0</v>
      </c>
      <c r="K12" s="176">
        <f t="shared" si="3"/>
        <v>0</v>
      </c>
      <c r="L12" s="176">
        <f t="shared" si="4"/>
        <v>0</v>
      </c>
      <c r="M12" s="402">
        <f t="shared" si="5"/>
        <v>0</v>
      </c>
    </row>
    <row r="13" spans="1:13" ht="13.5" customHeight="1">
      <c r="A13" s="29">
        <f t="shared" si="0"/>
        <v>10</v>
      </c>
      <c r="B13" s="39" t="s">
        <v>486</v>
      </c>
      <c r="C13" s="42" t="s">
        <v>147</v>
      </c>
      <c r="D13" s="42" t="s">
        <v>266</v>
      </c>
      <c r="E13" s="42" t="s">
        <v>145</v>
      </c>
      <c r="F13" s="470">
        <v>8.5</v>
      </c>
      <c r="G13" s="42">
        <v>3</v>
      </c>
      <c r="H13" s="42">
        <v>1</v>
      </c>
      <c r="I13" s="176">
        <f t="shared" si="1"/>
        <v>9.5</v>
      </c>
      <c r="J13" s="176">
        <f t="shared" si="2"/>
        <v>0</v>
      </c>
      <c r="K13" s="176">
        <f t="shared" si="3"/>
        <v>0</v>
      </c>
      <c r="L13" s="176">
        <f t="shared" si="4"/>
        <v>0</v>
      </c>
      <c r="M13" s="402">
        <f t="shared" si="5"/>
        <v>0</v>
      </c>
    </row>
    <row r="14" spans="1:13" ht="13.5" customHeight="1">
      <c r="A14" s="29">
        <f t="shared" si="0"/>
        <v>11</v>
      </c>
      <c r="B14" s="39" t="s">
        <v>491</v>
      </c>
      <c r="C14" s="42" t="s">
        <v>149</v>
      </c>
      <c r="D14" s="42" t="s">
        <v>277</v>
      </c>
      <c r="E14" s="42" t="s">
        <v>145</v>
      </c>
      <c r="F14" s="470">
        <v>8.5</v>
      </c>
      <c r="G14" s="42">
        <v>3</v>
      </c>
      <c r="H14" s="42">
        <v>1</v>
      </c>
      <c r="I14" s="176">
        <f t="shared" si="1"/>
        <v>9.5</v>
      </c>
      <c r="J14" s="176">
        <f t="shared" si="2"/>
        <v>0</v>
      </c>
      <c r="K14" s="176">
        <f t="shared" si="3"/>
        <v>0</v>
      </c>
      <c r="L14" s="176">
        <f t="shared" si="4"/>
        <v>0</v>
      </c>
      <c r="M14" s="402">
        <f t="shared" si="5"/>
        <v>0</v>
      </c>
    </row>
    <row r="15" spans="1:13" ht="13.5" customHeight="1">
      <c r="A15" s="29">
        <f t="shared" si="0"/>
        <v>12</v>
      </c>
      <c r="B15" s="39" t="s">
        <v>207</v>
      </c>
      <c r="C15" s="42" t="s">
        <v>144</v>
      </c>
      <c r="D15" s="42" t="s">
        <v>265</v>
      </c>
      <c r="E15" s="42" t="s">
        <v>145</v>
      </c>
      <c r="F15" s="470">
        <v>5.5</v>
      </c>
      <c r="G15" s="42">
        <v>5</v>
      </c>
      <c r="H15" s="42">
        <v>1</v>
      </c>
      <c r="I15" s="176">
        <f>IF(G15="","",IF(G15&lt;=4,IF(H15&gt;=1,IF(F15&lt;=9,F15+1,10),0),IF(H15&gt;=1,IF(F15&lt;=8.5,F15+1.5,10),0)))</f>
        <v>7</v>
      </c>
      <c r="J15" s="176">
        <f>IF(G15="","",IF(G15&lt;=4,IF(H15&gt;=2,IF(I15&lt;=9,I15+1,10),0),IF(H15&gt;=2,IF(I15&lt;=8.5,I15+1.5,10),0)))</f>
        <v>0</v>
      </c>
      <c r="K15" s="176">
        <f>IF(G15="","",IF(G15&lt;=4,IF(H15&gt;=3,IF(J15&lt;=9,J15+1,10),0),IF(H15&gt;=3,IF(J15&lt;=8.5,J15+1.5,10),0)))</f>
        <v>0</v>
      </c>
      <c r="L15" s="176">
        <f>IF(G15="","",IF(G15&lt;=4,IF(H15&gt;=4,IF(K15&lt;=9,K15+1,10),0),IF(H15&gt;=4,IF(K15&lt;=8.5,K15+1.5,10),0)))</f>
        <v>0</v>
      </c>
      <c r="M15" s="402">
        <f>IF(G15="","",IF(G15&lt;=4,IF(H15&gt;=5,IF(L15&lt;=9,L15+1,10),0),IF(H15&gt;=5,IF(L15&lt;=8.5,L15+1.5,10),0)))</f>
        <v>0</v>
      </c>
    </row>
    <row r="16" spans="1:13" ht="13.5" customHeight="1">
      <c r="A16" s="29">
        <f t="shared" si="0"/>
        <v>13</v>
      </c>
      <c r="B16" s="39" t="s">
        <v>124</v>
      </c>
      <c r="C16" s="42" t="s">
        <v>155</v>
      </c>
      <c r="D16" s="42" t="s">
        <v>267</v>
      </c>
      <c r="E16" s="42" t="s">
        <v>145</v>
      </c>
      <c r="F16" s="470">
        <v>2.1</v>
      </c>
      <c r="G16" s="168">
        <v>4</v>
      </c>
      <c r="H16" s="42">
        <v>1</v>
      </c>
      <c r="I16" s="176">
        <f>IF(G16="","",IF(G16&lt;=4,IF(H16&gt;=1,IF(F16&lt;=9,F16+1,10),0),IF(H16&gt;=1,IF(F16&lt;=8.5,F16+1.5,10),0)))</f>
        <v>3.1</v>
      </c>
      <c r="J16" s="176">
        <f>IF(G16="","",IF(G16&lt;=4,IF(H16&gt;=2,IF(I16&lt;=9,I16+1,10),0),IF(H16&gt;=2,IF(I16&lt;=8.5,I16+1.5,10),0)))</f>
        <v>0</v>
      </c>
      <c r="K16" s="176">
        <f>IF(G16="","",IF(G16&lt;=4,IF(H16&gt;=3,IF(J16&lt;=9,J16+1,10),0),IF(H16&gt;=3,IF(J16&lt;=8.5,J16+1.5,10),0)))</f>
        <v>0</v>
      </c>
      <c r="L16" s="176">
        <f>IF(G16="","",IF(G16&lt;=4,IF(H16&gt;=4,IF(K16&lt;=9,K16+1,10),0),IF(H16&gt;=4,IF(K16&lt;=8.5,K16+1.5,10),0)))</f>
        <v>0</v>
      </c>
      <c r="M16" s="402">
        <f>IF(G16="","",IF(G16&lt;=4,IF(H16&gt;=5,IF(L16&lt;=9,L16+1,10),0),IF(H16&gt;=5,IF(L16&lt;=8.5,L16+1.5,10),0)))</f>
        <v>0</v>
      </c>
    </row>
    <row r="17" spans="1:13" ht="13.5" customHeight="1">
      <c r="A17" s="70">
        <f t="shared" si="0"/>
        <v>14</v>
      </c>
      <c r="B17" s="175" t="s">
        <v>401</v>
      </c>
      <c r="C17" s="168" t="s">
        <v>161</v>
      </c>
      <c r="D17" s="168" t="s">
        <v>275</v>
      </c>
      <c r="E17" s="168" t="s">
        <v>145</v>
      </c>
      <c r="F17" s="470">
        <v>0.5</v>
      </c>
      <c r="G17" s="168">
        <v>2</v>
      </c>
      <c r="H17" s="168">
        <f>IF(G17="","",G17-1)</f>
        <v>1</v>
      </c>
      <c r="I17" s="176">
        <f>IF(G17="","",IF(G17&lt;=4,IF(H17&gt;=1,IF(F17&lt;=9,F17+1,10),0),IF(H17&gt;=1,IF(F17&lt;=8.5,F17+1.5,10),0)))</f>
        <v>1.5</v>
      </c>
      <c r="J17" s="176">
        <f>IF(G17="","",IF(G17&lt;=4,IF(H17&gt;=2,IF(I17&lt;=9,I17+1,10),0),IF(H17&gt;=2,IF(I17&lt;=8.5,I17+1.5,10),0)))</f>
        <v>0</v>
      </c>
      <c r="K17" s="176">
        <f>IF(G17="","",IF(G17&lt;=4,IF(H17&gt;=3,IF(J17&lt;=9,J17+1,10),0),IF(H17&gt;=3,IF(J17&lt;=8.5,J17+1.5,10),0)))</f>
        <v>0</v>
      </c>
      <c r="L17" s="176">
        <f>IF(G17="","",IF(G17&lt;=4,IF(H17&gt;=4,IF(K17&lt;=9,K17+1,10),0),IF(H17&gt;=4,IF(K17&lt;=8.5,K17+1.5,10),0)))</f>
        <v>0</v>
      </c>
      <c r="M17" s="402">
        <f>IF(G17="","",IF(G17&lt;=4,IF(H17&gt;=5,IF(L17&lt;=9,L17+1,10),0),IF(H17&gt;=5,IF(L17&lt;=8.5,L17+1.5,10),0)))</f>
        <v>0</v>
      </c>
    </row>
    <row r="18" spans="1:13" ht="13.5" customHeight="1">
      <c r="A18" s="29">
        <v>15</v>
      </c>
      <c r="B18" s="39" t="s">
        <v>972</v>
      </c>
      <c r="C18" s="42" t="s">
        <v>146</v>
      </c>
      <c r="D18" s="42" t="s">
        <v>292</v>
      </c>
      <c r="E18" s="42" t="s">
        <v>145</v>
      </c>
      <c r="F18" s="43">
        <v>0.5</v>
      </c>
      <c r="G18" s="42">
        <v>2</v>
      </c>
      <c r="H18" s="42">
        <v>1</v>
      </c>
      <c r="I18" s="176">
        <f>IF(G18="","",IF(G18&lt;=4,IF(H18&gt;=1,IF(F18&lt;=9,F18+1,10),0),IF(H18&gt;=1,IF(F18&lt;=8.5,F18+1.5,10),0)))</f>
        <v>1.5</v>
      </c>
      <c r="J18" s="48">
        <f>IF(G13="","",IF(G13&lt;=4,IF(H13&gt;=2,IF(I13&lt;=9,I13+1,10),0),IF(H13&gt;=2,IF(I13&lt;=8.5,I13+1.5,10),0)))</f>
        <v>0</v>
      </c>
      <c r="K18" s="48">
        <f>IF(G13="","",IF(G13&lt;=4,IF(H13&gt;=3,IF(J13&lt;=9,J13+1,10),0),IF(H13&gt;=3,IF(J13&lt;=8.5,J13+1.5,10),0)))</f>
        <v>0</v>
      </c>
      <c r="L18" s="48">
        <f>IF(G13="","",IF(G13&lt;=4,IF(H13&gt;=4,IF(K13&lt;=9,K13+1,10),0),IF(H13&gt;=4,IF(K13&lt;=8.5,K13+1.5,10),0)))</f>
        <v>0</v>
      </c>
      <c r="M18" s="52">
        <f>IF(G13="","",IF(G13&lt;=4,IF(H13&gt;=5,IF(L13&lt;=9,L13+1,10),0),IF(H13&gt;=5,IF(L13&lt;=8.5,L13+1.5,10),0)))</f>
        <v>0</v>
      </c>
    </row>
    <row r="19" spans="1:13" ht="13.5" customHeight="1">
      <c r="A19" s="29">
        <v>16</v>
      </c>
      <c r="B19" s="39" t="s">
        <v>950</v>
      </c>
      <c r="C19" s="42" t="s">
        <v>146</v>
      </c>
      <c r="D19" s="42" t="s">
        <v>270</v>
      </c>
      <c r="E19" s="42" t="s">
        <v>145</v>
      </c>
      <c r="F19" s="470">
        <v>0.1</v>
      </c>
      <c r="G19" s="42">
        <v>2</v>
      </c>
      <c r="H19" s="42">
        <f>IF(G19="","",G19-1)</f>
        <v>1</v>
      </c>
      <c r="I19" s="176">
        <f>IF(G19="","",IF(G19&lt;=4,IF(H19&gt;=1,IF(F19&lt;=9,F19+1,10),0),IF(H19&gt;=1,IF(F19&lt;=8.5,F19+1.5,10),0)))</f>
        <v>1.1</v>
      </c>
      <c r="J19" s="176">
        <f>IF(G19="","",IF(G19&lt;=4,IF(H19&gt;=2,IF(I19&lt;=9,I19+1,10),0),IF(H19&gt;=2,IF(I19&lt;=8.5,I19+1.5,10),0)))</f>
        <v>0</v>
      </c>
      <c r="K19" s="176">
        <f>IF(G19="","",IF(G19&lt;=4,IF(H19&gt;=3,IF(J19&lt;=9,J19+1,10),0),IF(H19&gt;=3,IF(J19&lt;=8.5,J19+1.5,10),0)))</f>
        <v>0</v>
      </c>
      <c r="L19" s="176">
        <f>IF(G19="","",IF(G19&lt;=4,IF(H19&gt;=4,IF(K19&lt;=9,K19+1,10),0),IF(H19&gt;=4,IF(K19&lt;=8.5,K19+1.5,10),0)))</f>
        <v>0</v>
      </c>
      <c r="M19" s="402">
        <f>IF(G19="","",IF(G19&lt;=4,IF(H19&gt;=5,IF(L19&lt;=9,L19+1,10),0),IF(H19&gt;=5,IF(L19&lt;=8.5,L19+1.5,10),0)))</f>
        <v>0</v>
      </c>
    </row>
    <row r="20" spans="1:13" ht="13.5" customHeight="1">
      <c r="A20" s="29">
        <v>17</v>
      </c>
      <c r="B20" s="39" t="s">
        <v>42</v>
      </c>
      <c r="C20" s="42" t="s">
        <v>149</v>
      </c>
      <c r="D20" s="42" t="s">
        <v>323</v>
      </c>
      <c r="E20" s="42" t="s">
        <v>145</v>
      </c>
      <c r="F20" s="470">
        <v>10</v>
      </c>
      <c r="G20" s="168">
        <v>3</v>
      </c>
      <c r="H20" s="42">
        <v>0</v>
      </c>
      <c r="I20" s="176">
        <f>IF(G20="","",IF(G20&lt;=4,IF(H20&gt;=1,IF(F20&lt;=9,F20+1,10),0),IF(H20&gt;=1,IF(F20&lt;=8.5,F20+1.5,10),0)))</f>
        <v>0</v>
      </c>
      <c r="J20" s="176">
        <f>IF(G20="","",IF(G20&lt;=4,IF(H20&gt;=2,IF(I20&lt;=9,I20+1,10),0),IF(H20&gt;=2,IF(I20&lt;=8.5,I20+1.5,10),0)))</f>
        <v>0</v>
      </c>
      <c r="K20" s="176">
        <f>IF(G20="","",IF(G20&lt;=4,IF(H20&gt;=3,IF(J20&lt;=9,J20+1,10),0),IF(H20&gt;=3,IF(J20&lt;=8.5,J20+1.5,10),0)))</f>
        <v>0</v>
      </c>
      <c r="L20" s="176">
        <f>IF(G20="","",IF(G20&lt;=4,IF(H20&gt;=4,IF(K20&lt;=9,K20+1,10),0),IF(H20&gt;=4,IF(K20&lt;=8.5,K20+1.5,10),0)))</f>
        <v>0</v>
      </c>
      <c r="M20" s="402">
        <f>IF(G20="","",IF(G20&lt;=4,IF(H20&gt;=5,IF(L20&lt;=9,L20+1,10),0),IF(H20&gt;=5,IF(L20&lt;=8.5,L20+1.5,10),0)))</f>
        <v>0</v>
      </c>
    </row>
    <row r="21" spans="1:13" ht="13.5" customHeight="1">
      <c r="A21" s="29">
        <v>18</v>
      </c>
      <c r="B21" s="39" t="s">
        <v>200</v>
      </c>
      <c r="C21" s="42" t="s">
        <v>146</v>
      </c>
      <c r="D21" s="42" t="s">
        <v>284</v>
      </c>
      <c r="E21" s="42" t="s">
        <v>145</v>
      </c>
      <c r="F21" s="470">
        <v>5</v>
      </c>
      <c r="G21" s="42">
        <v>1</v>
      </c>
      <c r="H21" s="42">
        <f>IF(G21="","",G21-1)</f>
        <v>0</v>
      </c>
      <c r="I21" s="176">
        <f>IF(G21="","",IF(G21&lt;=4,IF(H21&gt;=1,IF(F21&lt;=9,F21+1,10),0),IF(H21&gt;=1,IF(F21&lt;=8.5,F21+1.5,10),0)))</f>
        <v>0</v>
      </c>
      <c r="J21" s="176">
        <f>IF(G21="","",IF(G21&lt;=4,IF(H21&gt;=2,IF(I21&lt;=9,I21+1,10),0),IF(H21&gt;=2,IF(I21&lt;=8.5,I21+1.5,10),0)))</f>
        <v>0</v>
      </c>
      <c r="K21" s="176">
        <f>IF(G21="","",IF(G21&lt;=4,IF(H21&gt;=3,IF(J21&lt;=9,J21+1,10),0),IF(H21&gt;=3,IF(J21&lt;=8.5,J21+1.5,10),0)))</f>
        <v>0</v>
      </c>
      <c r="L21" s="176">
        <f>IF(G21="","",IF(G21&lt;=4,IF(H21&gt;=4,IF(K21&lt;=9,K21+1,10),0),IF(H21&gt;=4,IF(K21&lt;=8.5,K21+1.5,10),0)))</f>
        <v>0</v>
      </c>
      <c r="M21" s="402">
        <f>IF(G21="","",IF(G21&lt;=4,IF(H21&gt;=5,IF(L21&lt;=9,L21+1,10),0),IF(H21&gt;=5,IF(L21&lt;=8.5,L21+1.5,10),0)))</f>
        <v>0</v>
      </c>
    </row>
    <row r="22" spans="1:256" s="45" customFormat="1" ht="12.75">
      <c r="A22" s="29">
        <v>19</v>
      </c>
      <c r="B22" s="47" t="s">
        <v>36</v>
      </c>
      <c r="C22" s="42" t="s">
        <v>157</v>
      </c>
      <c r="D22" s="42" t="s">
        <v>282</v>
      </c>
      <c r="E22" s="42" t="s">
        <v>145</v>
      </c>
      <c r="F22" s="48">
        <v>4</v>
      </c>
      <c r="G22" s="42">
        <v>4</v>
      </c>
      <c r="H22" s="42">
        <v>0</v>
      </c>
      <c r="I22" s="48">
        <f>IF(G22&lt;=4,IF(H22&gt;=1,IF(F22&lt;=9,F22+1,10),0),IF(H22&gt;=1,IF(F22&lt;=8.5,F22+1.5,10),0))</f>
        <v>0</v>
      </c>
      <c r="J22" s="48">
        <f>IF(G22&lt;=4,IF(H22&gt;=2,IF(I22&lt;=9,I22+1,10),0),IF(H22&gt;=2,IF(I22&lt;=8.5,I22+1.5,10),0))</f>
        <v>0</v>
      </c>
      <c r="K22" s="48">
        <f>IF(G22&lt;=4,IF(H22&gt;=3,IF(J22&lt;=9,J22+1,10),0),IF(H22&gt;=3,IF(J22&lt;=8.5,J22+1.5,10),0))</f>
        <v>0</v>
      </c>
      <c r="L22" s="48">
        <f>IF(G22&lt;=4,IF(H22&gt;=4,IF(K22&lt;=9,K22+1,10),0),IF(H22&gt;=4,IF(K22&lt;=8.5,K22+1.5,10),0))</f>
        <v>0</v>
      </c>
      <c r="M22" s="52">
        <f>IF(G22&lt;=4,IF(H22&gt;=5,IF(L22&lt;=9,L22+1,10),0),IF(H22&gt;=5,IF(L22&lt;=8.5,L22+1.5,10),0))</f>
        <v>0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13" ht="13.5" customHeight="1">
      <c r="A23" s="29">
        <v>20</v>
      </c>
      <c r="B23" s="39" t="s">
        <v>237</v>
      </c>
      <c r="C23" s="42" t="s">
        <v>154</v>
      </c>
      <c r="D23" s="42" t="s">
        <v>281</v>
      </c>
      <c r="E23" s="42" t="s">
        <v>145</v>
      </c>
      <c r="F23" s="470">
        <v>3.3</v>
      </c>
      <c r="G23" s="42">
        <v>4</v>
      </c>
      <c r="H23" s="42">
        <v>0</v>
      </c>
      <c r="I23" s="176">
        <f>IF(G23="","",IF(G23&lt;=4,IF(H23&gt;=1,IF(F23&lt;=9,F23+1,10),0),IF(H23&gt;=1,IF(F23&lt;=8.5,F23+1.5,10),0)))</f>
        <v>0</v>
      </c>
      <c r="J23" s="176">
        <f>IF(G23="","",IF(G23&lt;=4,IF(H23&gt;=2,IF(I23&lt;=9,I23+1,10),0),IF(H23&gt;=2,IF(I23&lt;=8.5,I23+1.5,10),0)))</f>
        <v>0</v>
      </c>
      <c r="K23" s="176">
        <f>IF(G23="","",IF(G23&lt;=4,IF(H23&gt;=3,IF(J23&lt;=9,J23+1,10),0),IF(H23&gt;=3,IF(J23&lt;=8.5,J23+1.5,10),0)))</f>
        <v>0</v>
      </c>
      <c r="L23" s="176">
        <f>IF(G23="","",IF(G23&lt;=4,IF(H23&gt;=4,IF(K23&lt;=9,K23+1,10),0),IF(H23&gt;=4,IF(K23&lt;=8.5,K23+1.5,10),0)))</f>
        <v>0</v>
      </c>
      <c r="M23" s="402">
        <f>IF(G23="","",IF(G23&lt;=4,IF(H23&gt;=5,IF(L23&lt;=9,L23+1,10),0),IF(H23&gt;=5,IF(L23&lt;=8.5,L23+1.5,10),0)))</f>
        <v>0</v>
      </c>
    </row>
    <row r="24" spans="1:13" ht="13.5" customHeight="1">
      <c r="A24" s="29">
        <f aca="true" t="shared" si="6" ref="A24:A42">A23+1</f>
        <v>21</v>
      </c>
      <c r="B24" s="39" t="s">
        <v>939</v>
      </c>
      <c r="C24" s="42" t="s">
        <v>150</v>
      </c>
      <c r="D24" s="42" t="s">
        <v>279</v>
      </c>
      <c r="E24" s="42" t="s">
        <v>145</v>
      </c>
      <c r="F24" s="470">
        <v>0.1</v>
      </c>
      <c r="G24" s="42">
        <v>1</v>
      </c>
      <c r="H24" s="42">
        <f>IF(G24="","",G24-1)</f>
        <v>0</v>
      </c>
      <c r="I24" s="176">
        <f>IF(G24="","",IF(G24&lt;=4,IF(H24&gt;=1,IF(F24&lt;=9,F24+1,10),0),IF(H24&gt;=1,IF(F24&lt;=8.5,F24+1.5,10),0)))</f>
        <v>0</v>
      </c>
      <c r="J24" s="176">
        <f>IF(G24="","",IF(G24&lt;=4,IF(H24&gt;=2,IF(I24&lt;=9,I24+1,10),0),IF(H24&gt;=2,IF(I24&lt;=8.5,I24+1.5,10),0)))</f>
        <v>0</v>
      </c>
      <c r="K24" s="176">
        <f>IF(G24="","",IF(G24&lt;=4,IF(H24&gt;=3,IF(J24&lt;=9,J24+1,10),0),IF(H24&gt;=3,IF(J24&lt;=8.5,J24+1.5,10),0)))</f>
        <v>0</v>
      </c>
      <c r="L24" s="176">
        <f>IF(G24="","",IF(G24&lt;=4,IF(H24&gt;=4,IF(K24&lt;=9,K24+1,10),0),IF(H24&gt;=4,IF(K24&lt;=8.5,K24+1.5,10),0)))</f>
        <v>0</v>
      </c>
      <c r="M24" s="402">
        <f>IF(G24="","",IF(G24&lt;=4,IF(H24&gt;=5,IF(L24&lt;=9,L24+1,10),0),IF(H24&gt;=5,IF(L24&lt;=8.5,L24+1.5,10),0)))</f>
        <v>0</v>
      </c>
    </row>
    <row r="25" spans="1:13" ht="13.5" customHeight="1" thickBot="1">
      <c r="A25" s="89">
        <f t="shared" si="6"/>
        <v>22</v>
      </c>
      <c r="B25" s="90" t="s">
        <v>949</v>
      </c>
      <c r="C25" s="91" t="s">
        <v>161</v>
      </c>
      <c r="D25" s="91" t="s">
        <v>292</v>
      </c>
      <c r="E25" s="91" t="s">
        <v>145</v>
      </c>
      <c r="F25" s="543">
        <v>0.1</v>
      </c>
      <c r="G25" s="91">
        <v>1</v>
      </c>
      <c r="H25" s="91">
        <f>IF(G25="","",G25-1)</f>
        <v>0</v>
      </c>
      <c r="I25" s="310">
        <f>IF(G25="","",IF(G25&lt;=4,IF(H25&gt;=1,IF(F25&lt;=9,F25+1,10),0),IF(H25&gt;=1,IF(F25&lt;=8.5,F25+1.5,10),0)))</f>
        <v>0</v>
      </c>
      <c r="J25" s="310">
        <f>IF(G25="","",IF(G25&lt;=4,IF(H25&gt;=2,IF(I25&lt;=9,I25+1,10),0),IF(H25&gt;=2,IF(I25&lt;=8.5,I25+1.5,10),0)))</f>
        <v>0</v>
      </c>
      <c r="K25" s="310">
        <f>IF(G25="","",IF(G25&lt;=4,IF(H25&gt;=3,IF(J25&lt;=9,J25+1,10),0),IF(H25&gt;=3,IF(J25&lt;=8.5,J25+1.5,10),0)))</f>
        <v>0</v>
      </c>
      <c r="L25" s="310">
        <f>IF(G25="","",IF(G25&lt;=4,IF(H25&gt;=4,IF(K25&lt;=9,K25+1,10),0),IF(H25&gt;=4,IF(K25&lt;=8.5,K25+1.5,10),0)))</f>
        <v>0</v>
      </c>
      <c r="M25" s="511">
        <f>IF(G25="","",IF(G25&lt;=4,IF(H25&gt;=5,IF(L25&lt;=9,L25+1,10),0),IF(H25&gt;=5,IF(L25&lt;=8.5,L25+1.5,10),0)))</f>
        <v>0</v>
      </c>
    </row>
    <row r="26" spans="1:13" ht="13.5" customHeight="1">
      <c r="A26" s="281">
        <f t="shared" si="6"/>
        <v>23</v>
      </c>
      <c r="B26" s="282" t="s">
        <v>107</v>
      </c>
      <c r="C26" s="283" t="s">
        <v>156</v>
      </c>
      <c r="D26" s="283" t="s">
        <v>644</v>
      </c>
      <c r="E26" s="283" t="s">
        <v>657</v>
      </c>
      <c r="F26" s="347">
        <v>0.5</v>
      </c>
      <c r="G26" s="284"/>
      <c r="H26" s="283" t="s">
        <v>991</v>
      </c>
      <c r="I26" s="273"/>
      <c r="J26" s="273"/>
      <c r="K26" s="273"/>
      <c r="L26" s="273"/>
      <c r="M26" s="274"/>
    </row>
    <row r="27" spans="1:13" ht="13.5" customHeight="1">
      <c r="A27" s="275">
        <f t="shared" si="6"/>
        <v>24</v>
      </c>
      <c r="B27" s="276" t="s">
        <v>692</v>
      </c>
      <c r="C27" s="277" t="s">
        <v>157</v>
      </c>
      <c r="D27" s="277" t="s">
        <v>683</v>
      </c>
      <c r="E27" s="277" t="s">
        <v>657</v>
      </c>
      <c r="F27" s="348">
        <v>0.3</v>
      </c>
      <c r="G27" s="278"/>
      <c r="H27" s="277" t="s">
        <v>991</v>
      </c>
      <c r="I27" s="279"/>
      <c r="J27" s="279"/>
      <c r="K27" s="279"/>
      <c r="L27" s="279"/>
      <c r="M27" s="280"/>
    </row>
    <row r="28" spans="1:13" ht="13.5" customHeight="1">
      <c r="A28" s="275">
        <f t="shared" si="6"/>
        <v>25</v>
      </c>
      <c r="B28" s="276" t="s">
        <v>693</v>
      </c>
      <c r="C28" s="277" t="s">
        <v>149</v>
      </c>
      <c r="D28" s="277" t="s">
        <v>62</v>
      </c>
      <c r="E28" s="277" t="s">
        <v>657</v>
      </c>
      <c r="F28" s="348">
        <v>0.1</v>
      </c>
      <c r="G28" s="278"/>
      <c r="H28" s="277" t="s">
        <v>991</v>
      </c>
      <c r="I28" s="279"/>
      <c r="J28" s="279"/>
      <c r="K28" s="279"/>
      <c r="L28" s="279"/>
      <c r="M28" s="280"/>
    </row>
    <row r="29" spans="1:13" ht="13.5" customHeight="1">
      <c r="A29" s="275">
        <f t="shared" si="6"/>
        <v>26</v>
      </c>
      <c r="B29" s="276" t="s">
        <v>694</v>
      </c>
      <c r="C29" s="277" t="s">
        <v>149</v>
      </c>
      <c r="D29" s="277" t="s">
        <v>683</v>
      </c>
      <c r="E29" s="277" t="s">
        <v>657</v>
      </c>
      <c r="F29" s="348">
        <v>0.1</v>
      </c>
      <c r="G29" s="278"/>
      <c r="H29" s="277" t="s">
        <v>991</v>
      </c>
      <c r="I29" s="279"/>
      <c r="J29" s="279"/>
      <c r="K29" s="279"/>
      <c r="L29" s="279"/>
      <c r="M29" s="280"/>
    </row>
    <row r="30" spans="1:13" ht="13.5" thickBot="1">
      <c r="A30" s="285">
        <f t="shared" si="6"/>
        <v>27</v>
      </c>
      <c r="B30" s="286" t="s">
        <v>695</v>
      </c>
      <c r="C30" s="287" t="s">
        <v>160</v>
      </c>
      <c r="D30" s="287" t="s">
        <v>681</v>
      </c>
      <c r="E30" s="287" t="s">
        <v>657</v>
      </c>
      <c r="F30" s="545">
        <v>0.1</v>
      </c>
      <c r="G30" s="288"/>
      <c r="H30" s="287" t="s">
        <v>991</v>
      </c>
      <c r="I30" s="294"/>
      <c r="J30" s="294"/>
      <c r="K30" s="294"/>
      <c r="L30" s="294"/>
      <c r="M30" s="295"/>
    </row>
    <row r="31" spans="1:13" ht="12.75">
      <c r="A31" s="458">
        <f t="shared" si="6"/>
        <v>28</v>
      </c>
      <c r="B31" s="459" t="s">
        <v>216</v>
      </c>
      <c r="C31" s="460" t="s">
        <v>161</v>
      </c>
      <c r="D31" s="460" t="s">
        <v>682</v>
      </c>
      <c r="E31" s="460" t="s">
        <v>61</v>
      </c>
      <c r="F31" s="546">
        <v>5</v>
      </c>
      <c r="G31" s="460"/>
      <c r="H31" s="460"/>
      <c r="I31" s="461"/>
      <c r="J31" s="461"/>
      <c r="K31" s="461"/>
      <c r="L31" s="461"/>
      <c r="M31" s="462"/>
    </row>
    <row r="32" spans="1:13" ht="12.75">
      <c r="A32" s="463">
        <f t="shared" si="6"/>
        <v>29</v>
      </c>
      <c r="B32" s="456" t="s">
        <v>1334</v>
      </c>
      <c r="C32" s="455" t="s">
        <v>167</v>
      </c>
      <c r="D32" s="455" t="s">
        <v>677</v>
      </c>
      <c r="E32" s="455" t="s">
        <v>61</v>
      </c>
      <c r="F32" s="544">
        <v>1</v>
      </c>
      <c r="G32" s="455"/>
      <c r="H32" s="455"/>
      <c r="I32" s="457"/>
      <c r="J32" s="457"/>
      <c r="K32" s="457"/>
      <c r="L32" s="457"/>
      <c r="M32" s="464"/>
    </row>
    <row r="33" spans="1:13" ht="12.75">
      <c r="A33" s="463">
        <v>30</v>
      </c>
      <c r="B33" s="456" t="s">
        <v>1685</v>
      </c>
      <c r="C33" s="455" t="s">
        <v>155</v>
      </c>
      <c r="D33" s="455" t="s">
        <v>681</v>
      </c>
      <c r="E33" s="455" t="s">
        <v>61</v>
      </c>
      <c r="F33" s="544">
        <v>0.5</v>
      </c>
      <c r="G33" s="455"/>
      <c r="H33" s="455"/>
      <c r="I33" s="457"/>
      <c r="J33" s="457"/>
      <c r="K33" s="457"/>
      <c r="L33" s="457"/>
      <c r="M33" s="464"/>
    </row>
    <row r="34" spans="1:13" ht="12.75">
      <c r="A34" s="463">
        <v>31</v>
      </c>
      <c r="B34" s="456" t="s">
        <v>1686</v>
      </c>
      <c r="C34" s="455" t="s">
        <v>160</v>
      </c>
      <c r="D34" s="455" t="s">
        <v>650</v>
      </c>
      <c r="E34" s="455" t="s">
        <v>61</v>
      </c>
      <c r="F34" s="544">
        <v>0.5</v>
      </c>
      <c r="G34" s="455"/>
      <c r="H34" s="455"/>
      <c r="I34" s="457"/>
      <c r="J34" s="457"/>
      <c r="K34" s="457"/>
      <c r="L34" s="457"/>
      <c r="M34" s="464"/>
    </row>
    <row r="35" spans="1:13" ht="13.5" customHeight="1">
      <c r="A35" s="463">
        <v>32</v>
      </c>
      <c r="B35" s="456" t="s">
        <v>1423</v>
      </c>
      <c r="C35" s="455" t="s">
        <v>156</v>
      </c>
      <c r="D35" s="455" t="s">
        <v>625</v>
      </c>
      <c r="E35" s="455" t="s">
        <v>61</v>
      </c>
      <c r="F35" s="544">
        <v>0.3</v>
      </c>
      <c r="G35" s="455"/>
      <c r="H35" s="455"/>
      <c r="I35" s="455"/>
      <c r="J35" s="455"/>
      <c r="K35" s="455"/>
      <c r="L35" s="455"/>
      <c r="M35" s="465"/>
    </row>
    <row r="36" spans="1:13" ht="13.5" customHeight="1">
      <c r="A36" s="463">
        <f t="shared" si="6"/>
        <v>33</v>
      </c>
      <c r="B36" s="456" t="s">
        <v>1479</v>
      </c>
      <c r="C36" s="455" t="s">
        <v>155</v>
      </c>
      <c r="D36" s="455" t="s">
        <v>675</v>
      </c>
      <c r="E36" s="455" t="s">
        <v>61</v>
      </c>
      <c r="F36" s="544">
        <v>0.1</v>
      </c>
      <c r="G36" s="455"/>
      <c r="H36" s="455"/>
      <c r="I36" s="455"/>
      <c r="J36" s="455"/>
      <c r="K36" s="455"/>
      <c r="L36" s="455"/>
      <c r="M36" s="465"/>
    </row>
    <row r="37" spans="1:13" ht="13.5" customHeight="1">
      <c r="A37" s="463">
        <f t="shared" si="6"/>
        <v>34</v>
      </c>
      <c r="B37" s="456" t="s">
        <v>1480</v>
      </c>
      <c r="C37" s="455" t="s">
        <v>155</v>
      </c>
      <c r="D37" s="455" t="s">
        <v>290</v>
      </c>
      <c r="E37" s="455" t="s">
        <v>61</v>
      </c>
      <c r="F37" s="544">
        <v>0.1</v>
      </c>
      <c r="G37" s="455"/>
      <c r="H37" s="455"/>
      <c r="I37" s="455"/>
      <c r="J37" s="455"/>
      <c r="K37" s="455"/>
      <c r="L37" s="455"/>
      <c r="M37" s="465"/>
    </row>
    <row r="38" spans="1:13" ht="13.5" customHeight="1">
      <c r="A38" s="463">
        <f t="shared" si="6"/>
        <v>35</v>
      </c>
      <c r="B38" s="456" t="s">
        <v>1515</v>
      </c>
      <c r="C38" s="455" t="s">
        <v>153</v>
      </c>
      <c r="D38" s="455" t="s">
        <v>678</v>
      </c>
      <c r="E38" s="455" t="s">
        <v>61</v>
      </c>
      <c r="F38" s="544">
        <v>0.1</v>
      </c>
      <c r="G38" s="455"/>
      <c r="H38" s="455"/>
      <c r="I38" s="455"/>
      <c r="J38" s="455"/>
      <c r="K38" s="455"/>
      <c r="L38" s="455"/>
      <c r="M38" s="465"/>
    </row>
    <row r="39" spans="1:13" ht="13.5" customHeight="1">
      <c r="A39" s="463">
        <f t="shared" si="6"/>
        <v>36</v>
      </c>
      <c r="B39" s="456" t="s">
        <v>1516</v>
      </c>
      <c r="C39" s="455" t="s">
        <v>146</v>
      </c>
      <c r="D39" s="455" t="s">
        <v>277</v>
      </c>
      <c r="E39" s="455" t="s">
        <v>61</v>
      </c>
      <c r="F39" s="544">
        <v>0.1</v>
      </c>
      <c r="G39" s="455"/>
      <c r="H39" s="455"/>
      <c r="I39" s="455"/>
      <c r="J39" s="455"/>
      <c r="K39" s="455"/>
      <c r="L39" s="455"/>
      <c r="M39" s="465"/>
    </row>
    <row r="40" spans="1:13" ht="13.5" customHeight="1">
      <c r="A40" s="463">
        <f t="shared" si="6"/>
        <v>37</v>
      </c>
      <c r="B40" s="456" t="s">
        <v>1536</v>
      </c>
      <c r="C40" s="455" t="s">
        <v>167</v>
      </c>
      <c r="D40" s="455" t="s">
        <v>665</v>
      </c>
      <c r="E40" s="455" t="s">
        <v>61</v>
      </c>
      <c r="F40" s="544">
        <v>0.1</v>
      </c>
      <c r="G40" s="455"/>
      <c r="H40" s="455"/>
      <c r="I40" s="455"/>
      <c r="J40" s="455"/>
      <c r="K40" s="455"/>
      <c r="L40" s="455"/>
      <c r="M40" s="465"/>
    </row>
    <row r="41" spans="1:13" ht="13.5" customHeight="1">
      <c r="A41" s="463">
        <f t="shared" si="6"/>
        <v>38</v>
      </c>
      <c r="B41" s="456" t="s">
        <v>1537</v>
      </c>
      <c r="C41" s="455" t="s">
        <v>156</v>
      </c>
      <c r="D41" s="455" t="s">
        <v>650</v>
      </c>
      <c r="E41" s="455" t="s">
        <v>61</v>
      </c>
      <c r="F41" s="544">
        <v>0.1</v>
      </c>
      <c r="G41" s="455"/>
      <c r="H41" s="455"/>
      <c r="I41" s="455"/>
      <c r="J41" s="455"/>
      <c r="K41" s="455"/>
      <c r="L41" s="455"/>
      <c r="M41" s="465"/>
    </row>
    <row r="42" spans="1:13" ht="13.5" customHeight="1">
      <c r="A42" s="463">
        <f t="shared" si="6"/>
        <v>39</v>
      </c>
      <c r="B42" s="456" t="s">
        <v>1538</v>
      </c>
      <c r="C42" s="455" t="s">
        <v>1530</v>
      </c>
      <c r="D42" s="455" t="s">
        <v>651</v>
      </c>
      <c r="E42" s="455" t="s">
        <v>61</v>
      </c>
      <c r="F42" s="544">
        <v>0.1</v>
      </c>
      <c r="G42" s="455"/>
      <c r="H42" s="455"/>
      <c r="I42" s="455"/>
      <c r="J42" s="455"/>
      <c r="K42" s="455"/>
      <c r="L42" s="455"/>
      <c r="M42" s="465"/>
    </row>
    <row r="43" spans="1:13" ht="12.75">
      <c r="A43" s="463">
        <v>40</v>
      </c>
      <c r="B43" s="456" t="s">
        <v>1582</v>
      </c>
      <c r="C43" s="455" t="s">
        <v>162</v>
      </c>
      <c r="D43" s="455" t="s">
        <v>655</v>
      </c>
      <c r="E43" s="455" t="s">
        <v>61</v>
      </c>
      <c r="F43" s="544">
        <v>0.1</v>
      </c>
      <c r="G43" s="455"/>
      <c r="H43" s="455"/>
      <c r="I43" s="457"/>
      <c r="J43" s="457"/>
      <c r="K43" s="457"/>
      <c r="L43" s="457"/>
      <c r="M43" s="464"/>
    </row>
    <row r="44" spans="1:13" ht="12.75">
      <c r="A44" s="463">
        <v>41</v>
      </c>
      <c r="B44" s="456" t="s">
        <v>1583</v>
      </c>
      <c r="C44" s="455" t="s">
        <v>156</v>
      </c>
      <c r="D44" s="455" t="s">
        <v>683</v>
      </c>
      <c r="E44" s="455" t="s">
        <v>61</v>
      </c>
      <c r="F44" s="544">
        <v>0.1</v>
      </c>
      <c r="G44" s="455"/>
      <c r="H44" s="455"/>
      <c r="I44" s="457"/>
      <c r="J44" s="457"/>
      <c r="K44" s="457"/>
      <c r="L44" s="457"/>
      <c r="M44" s="464"/>
    </row>
    <row r="45" spans="1:13" ht="13.5" customHeight="1">
      <c r="A45" s="463">
        <f aca="true" t="shared" si="7" ref="A45:A53">A44+1</f>
        <v>42</v>
      </c>
      <c r="B45" s="456" t="s">
        <v>1584</v>
      </c>
      <c r="C45" s="455" t="s">
        <v>153</v>
      </c>
      <c r="D45" s="455" t="s">
        <v>677</v>
      </c>
      <c r="E45" s="455" t="s">
        <v>61</v>
      </c>
      <c r="F45" s="544">
        <v>0.1</v>
      </c>
      <c r="G45" s="455"/>
      <c r="H45" s="455"/>
      <c r="I45" s="455"/>
      <c r="J45" s="455"/>
      <c r="K45" s="455"/>
      <c r="L45" s="455"/>
      <c r="M45" s="465"/>
    </row>
    <row r="46" spans="1:13" ht="13.5" customHeight="1">
      <c r="A46" s="463">
        <f t="shared" si="7"/>
        <v>43</v>
      </c>
      <c r="B46" s="456" t="s">
        <v>1585</v>
      </c>
      <c r="C46" s="455" t="s">
        <v>156</v>
      </c>
      <c r="D46" s="455" t="s">
        <v>633</v>
      </c>
      <c r="E46" s="455" t="s">
        <v>61</v>
      </c>
      <c r="F46" s="544">
        <v>0.1</v>
      </c>
      <c r="G46" s="455"/>
      <c r="H46" s="455"/>
      <c r="I46" s="455"/>
      <c r="J46" s="455"/>
      <c r="K46" s="455"/>
      <c r="L46" s="455"/>
      <c r="M46" s="465"/>
    </row>
    <row r="47" spans="1:13" ht="13.5" customHeight="1">
      <c r="A47" s="463">
        <v>44</v>
      </c>
      <c r="B47" s="456" t="s">
        <v>1586</v>
      </c>
      <c r="C47" s="455" t="s">
        <v>169</v>
      </c>
      <c r="D47" s="455" t="s">
        <v>651</v>
      </c>
      <c r="E47" s="455" t="s">
        <v>61</v>
      </c>
      <c r="F47" s="544">
        <v>0.1</v>
      </c>
      <c r="G47" s="455"/>
      <c r="H47" s="455"/>
      <c r="I47" s="455"/>
      <c r="J47" s="455"/>
      <c r="K47" s="455"/>
      <c r="L47" s="455"/>
      <c r="M47" s="465"/>
    </row>
    <row r="48" spans="1:13" ht="13.5" customHeight="1">
      <c r="A48" s="463">
        <f t="shared" si="7"/>
        <v>45</v>
      </c>
      <c r="B48" s="456" t="s">
        <v>1587</v>
      </c>
      <c r="C48" s="455" t="s">
        <v>146</v>
      </c>
      <c r="D48" s="455" t="s">
        <v>682</v>
      </c>
      <c r="E48" s="455" t="s">
        <v>61</v>
      </c>
      <c r="F48" s="544">
        <v>0.1</v>
      </c>
      <c r="G48" s="455"/>
      <c r="H48" s="455"/>
      <c r="I48" s="455"/>
      <c r="J48" s="455"/>
      <c r="K48" s="455"/>
      <c r="L48" s="455"/>
      <c r="M48" s="465"/>
    </row>
    <row r="49" spans="1:13" ht="13.5" customHeight="1">
      <c r="A49" s="463">
        <f t="shared" si="7"/>
        <v>46</v>
      </c>
      <c r="B49" s="456" t="s">
        <v>1588</v>
      </c>
      <c r="C49" s="455" t="s">
        <v>153</v>
      </c>
      <c r="D49" s="455" t="s">
        <v>681</v>
      </c>
      <c r="E49" s="455" t="s">
        <v>61</v>
      </c>
      <c r="F49" s="544">
        <v>0.1</v>
      </c>
      <c r="G49" s="455"/>
      <c r="H49" s="455"/>
      <c r="I49" s="455"/>
      <c r="J49" s="455"/>
      <c r="K49" s="455"/>
      <c r="L49" s="455"/>
      <c r="M49" s="465"/>
    </row>
    <row r="50" spans="1:13" ht="13.5" customHeight="1">
      <c r="A50" s="463">
        <f t="shared" si="7"/>
        <v>47</v>
      </c>
      <c r="B50" s="456" t="s">
        <v>1589</v>
      </c>
      <c r="C50" s="455" t="s">
        <v>542</v>
      </c>
      <c r="D50" s="455" t="s">
        <v>62</v>
      </c>
      <c r="E50" s="455" t="s">
        <v>61</v>
      </c>
      <c r="F50" s="544">
        <v>0.1</v>
      </c>
      <c r="G50" s="455"/>
      <c r="H50" s="455"/>
      <c r="I50" s="455"/>
      <c r="J50" s="455"/>
      <c r="K50" s="455"/>
      <c r="L50" s="455"/>
      <c r="M50" s="465"/>
    </row>
    <row r="51" spans="1:13" ht="13.5" customHeight="1">
      <c r="A51" s="463">
        <f t="shared" si="7"/>
        <v>48</v>
      </c>
      <c r="B51" s="456" t="s">
        <v>1590</v>
      </c>
      <c r="C51" s="455" t="s">
        <v>144</v>
      </c>
      <c r="D51" s="455" t="s">
        <v>675</v>
      </c>
      <c r="E51" s="455" t="s">
        <v>61</v>
      </c>
      <c r="F51" s="544">
        <v>0.1</v>
      </c>
      <c r="G51" s="455"/>
      <c r="H51" s="455"/>
      <c r="I51" s="455"/>
      <c r="J51" s="455"/>
      <c r="K51" s="455"/>
      <c r="L51" s="455"/>
      <c r="M51" s="465"/>
    </row>
    <row r="52" spans="1:13" ht="13.5" customHeight="1">
      <c r="A52" s="463">
        <f t="shared" si="7"/>
        <v>49</v>
      </c>
      <c r="B52" s="456" t="s">
        <v>1591</v>
      </c>
      <c r="C52" s="455" t="s">
        <v>150</v>
      </c>
      <c r="D52" s="455" t="s">
        <v>677</v>
      </c>
      <c r="E52" s="455" t="s">
        <v>61</v>
      </c>
      <c r="F52" s="544">
        <v>0.1</v>
      </c>
      <c r="G52" s="455"/>
      <c r="H52" s="455"/>
      <c r="I52" s="455"/>
      <c r="J52" s="455"/>
      <c r="K52" s="455"/>
      <c r="L52" s="455"/>
      <c r="M52" s="465"/>
    </row>
    <row r="53" spans="1:13" ht="13.5" customHeight="1" thickBot="1">
      <c r="A53" s="466">
        <f t="shared" si="7"/>
        <v>50</v>
      </c>
      <c r="B53" s="467" t="s">
        <v>1592</v>
      </c>
      <c r="C53" s="468" t="s">
        <v>160</v>
      </c>
      <c r="D53" s="468" t="s">
        <v>682</v>
      </c>
      <c r="E53" s="468" t="s">
        <v>61</v>
      </c>
      <c r="F53" s="547">
        <v>0.1</v>
      </c>
      <c r="G53" s="468"/>
      <c r="H53" s="468"/>
      <c r="I53" s="468"/>
      <c r="J53" s="468"/>
      <c r="K53" s="468"/>
      <c r="L53" s="468"/>
      <c r="M53" s="469"/>
    </row>
    <row r="54" spans="1:13" ht="13.5" customHeight="1" thickBot="1">
      <c r="A54" s="23"/>
      <c r="B54" s="106" t="s">
        <v>50</v>
      </c>
      <c r="C54" s="63"/>
      <c r="D54" s="63"/>
      <c r="E54" s="63"/>
      <c r="F54" s="165">
        <f>SUM(F4:F53)</f>
        <v>83.49999999999987</v>
      </c>
      <c r="G54" s="63"/>
      <c r="H54" s="63"/>
      <c r="I54" s="64">
        <f>SUM(I4:I53)</f>
        <v>66.30000000000001</v>
      </c>
      <c r="J54" s="64">
        <f>SUM(J4:J53)</f>
        <v>31.100000000000005</v>
      </c>
      <c r="K54" s="64">
        <f>SUM(K4:K53)</f>
        <v>6.800000000000001</v>
      </c>
      <c r="L54" s="64">
        <f>SUM(L4:L53)</f>
        <v>0</v>
      </c>
      <c r="M54" s="65">
        <f>SUM(M4:M53)</f>
        <v>0</v>
      </c>
    </row>
    <row r="55" spans="1:13" ht="13.5" customHeight="1" thickBot="1">
      <c r="A55" s="73"/>
      <c r="B55" s="101" t="s">
        <v>990</v>
      </c>
      <c r="C55" s="74"/>
      <c r="D55" s="74"/>
      <c r="E55" s="74"/>
      <c r="F55" s="112">
        <v>4.5</v>
      </c>
      <c r="G55" s="74"/>
      <c r="H55" s="74"/>
      <c r="I55" s="75">
        <v>0</v>
      </c>
      <c r="J55" s="75"/>
      <c r="K55" s="75"/>
      <c r="L55" s="75"/>
      <c r="M55" s="77"/>
    </row>
    <row r="56" spans="1:13" ht="13.5" customHeight="1" thickBot="1">
      <c r="A56" s="23"/>
      <c r="B56" s="100" t="s">
        <v>49</v>
      </c>
      <c r="C56" s="63"/>
      <c r="D56" s="63"/>
      <c r="E56" s="63"/>
      <c r="F56" s="165">
        <f>83-SUM(F54:F55)</f>
        <v>-4.999999999999872</v>
      </c>
      <c r="G56" s="63"/>
      <c r="H56" s="63"/>
      <c r="I56" s="64"/>
      <c r="J56" s="64"/>
      <c r="K56" s="64"/>
      <c r="L56" s="64"/>
      <c r="M56" s="65"/>
    </row>
    <row r="57" ht="13.5" customHeight="1"/>
    <row r="58" ht="13.5" customHeight="1"/>
    <row r="59" spans="1:6" ht="13.5" thickBot="1">
      <c r="A59"/>
      <c r="B59" s="15" t="s">
        <v>1267</v>
      </c>
      <c r="E59"/>
      <c r="F59" s="182"/>
    </row>
    <row r="60" spans="2:13" ht="13.5" customHeight="1">
      <c r="B60" s="551" t="s">
        <v>1105</v>
      </c>
      <c r="C60" s="569" t="s">
        <v>153</v>
      </c>
      <c r="D60" s="569" t="s">
        <v>290</v>
      </c>
      <c r="E60" s="569" t="s">
        <v>1266</v>
      </c>
      <c r="F60" s="552">
        <v>1.25</v>
      </c>
      <c r="G60" s="552"/>
      <c r="H60" s="552"/>
      <c r="I60" s="552"/>
      <c r="J60" s="552"/>
      <c r="K60" s="552"/>
      <c r="L60" s="552"/>
      <c r="M60" s="553"/>
    </row>
    <row r="61" spans="2:13" ht="13.5" customHeight="1">
      <c r="B61" s="554" t="s">
        <v>1106</v>
      </c>
      <c r="C61" s="568" t="s">
        <v>162</v>
      </c>
      <c r="D61" s="568" t="s">
        <v>655</v>
      </c>
      <c r="E61" s="568" t="s">
        <v>1266</v>
      </c>
      <c r="F61" s="550">
        <v>0.6</v>
      </c>
      <c r="G61" s="550"/>
      <c r="H61" s="550"/>
      <c r="I61" s="550"/>
      <c r="J61" s="550"/>
      <c r="K61" s="550"/>
      <c r="L61" s="550"/>
      <c r="M61" s="555"/>
    </row>
    <row r="62" spans="2:13" ht="13.5" customHeight="1">
      <c r="B62" s="554" t="s">
        <v>1107</v>
      </c>
      <c r="C62" s="568" t="s">
        <v>153</v>
      </c>
      <c r="D62" s="568" t="s">
        <v>644</v>
      </c>
      <c r="E62" s="568" t="s">
        <v>1266</v>
      </c>
      <c r="F62" s="550">
        <v>0.4</v>
      </c>
      <c r="G62" s="550"/>
      <c r="H62" s="550"/>
      <c r="I62" s="550"/>
      <c r="J62" s="550"/>
      <c r="K62" s="550"/>
      <c r="L62" s="550"/>
      <c r="M62" s="555"/>
    </row>
    <row r="63" spans="2:13" ht="13.5" customHeight="1">
      <c r="B63" s="554" t="s">
        <v>1108</v>
      </c>
      <c r="C63" s="568" t="s">
        <v>150</v>
      </c>
      <c r="D63" s="568" t="s">
        <v>62</v>
      </c>
      <c r="E63" s="568" t="s">
        <v>1266</v>
      </c>
      <c r="F63" s="550">
        <v>0.3</v>
      </c>
      <c r="G63" s="550"/>
      <c r="H63" s="550"/>
      <c r="I63" s="550"/>
      <c r="J63" s="550"/>
      <c r="K63" s="550"/>
      <c r="L63" s="550"/>
      <c r="M63" s="555"/>
    </row>
    <row r="64" spans="2:13" ht="13.5" customHeight="1">
      <c r="B64" s="554" t="s">
        <v>1109</v>
      </c>
      <c r="C64" s="568" t="s">
        <v>155</v>
      </c>
      <c r="D64" s="568" t="s">
        <v>22</v>
      </c>
      <c r="E64" s="568" t="s">
        <v>1266</v>
      </c>
      <c r="F64" s="550">
        <v>0.2</v>
      </c>
      <c r="G64" s="550"/>
      <c r="H64" s="550"/>
      <c r="I64" s="550"/>
      <c r="J64" s="550"/>
      <c r="K64" s="550"/>
      <c r="L64" s="550"/>
      <c r="M64" s="555"/>
    </row>
    <row r="65" spans="2:13" ht="13.5" customHeight="1">
      <c r="B65" s="554" t="s">
        <v>1110</v>
      </c>
      <c r="C65" s="568" t="s">
        <v>151</v>
      </c>
      <c r="D65" s="568" t="s">
        <v>665</v>
      </c>
      <c r="E65" s="568" t="s">
        <v>1266</v>
      </c>
      <c r="F65" s="550">
        <v>0.1</v>
      </c>
      <c r="G65" s="550"/>
      <c r="H65" s="550"/>
      <c r="I65" s="550"/>
      <c r="J65" s="550"/>
      <c r="K65" s="550"/>
      <c r="L65" s="550"/>
      <c r="M65" s="555"/>
    </row>
    <row r="66" spans="2:13" ht="13.5" customHeight="1">
      <c r="B66" s="554" t="s">
        <v>1111</v>
      </c>
      <c r="C66" s="568" t="s">
        <v>144</v>
      </c>
      <c r="D66" s="568" t="s">
        <v>683</v>
      </c>
      <c r="E66" s="568" t="s">
        <v>1266</v>
      </c>
      <c r="F66" s="550">
        <v>0.1</v>
      </c>
      <c r="G66" s="550"/>
      <c r="H66" s="550"/>
      <c r="I66" s="550"/>
      <c r="J66" s="550"/>
      <c r="K66" s="550"/>
      <c r="L66" s="550"/>
      <c r="M66" s="555"/>
    </row>
    <row r="67" spans="2:13" ht="13.5" customHeight="1">
      <c r="B67" s="554" t="s">
        <v>1112</v>
      </c>
      <c r="C67" s="568" t="s">
        <v>160</v>
      </c>
      <c r="D67" s="568" t="s">
        <v>625</v>
      </c>
      <c r="E67" s="568" t="s">
        <v>1266</v>
      </c>
      <c r="F67" s="550">
        <v>0.1</v>
      </c>
      <c r="G67" s="550"/>
      <c r="H67" s="550"/>
      <c r="I67" s="550"/>
      <c r="J67" s="550"/>
      <c r="K67" s="550"/>
      <c r="L67" s="550"/>
      <c r="M67" s="555"/>
    </row>
    <row r="68" spans="2:13" ht="13.5" customHeight="1">
      <c r="B68" s="554" t="s">
        <v>1113</v>
      </c>
      <c r="C68" s="568" t="s">
        <v>157</v>
      </c>
      <c r="D68" s="568" t="s">
        <v>652</v>
      </c>
      <c r="E68" s="568" t="s">
        <v>1266</v>
      </c>
      <c r="F68" s="550">
        <v>0.1</v>
      </c>
      <c r="G68" s="550"/>
      <c r="H68" s="550"/>
      <c r="I68" s="550"/>
      <c r="J68" s="550"/>
      <c r="K68" s="550"/>
      <c r="L68" s="550"/>
      <c r="M68" s="555"/>
    </row>
    <row r="69" spans="2:13" ht="13.5" customHeight="1" thickBot="1">
      <c r="B69" s="556" t="s">
        <v>1114</v>
      </c>
      <c r="C69" s="570" t="s">
        <v>151</v>
      </c>
      <c r="D69" s="570" t="s">
        <v>665</v>
      </c>
      <c r="E69" s="570" t="s">
        <v>1266</v>
      </c>
      <c r="F69" s="557">
        <v>0.1</v>
      </c>
      <c r="G69" s="557"/>
      <c r="H69" s="557"/>
      <c r="I69" s="557"/>
      <c r="J69" s="557"/>
      <c r="K69" s="557"/>
      <c r="L69" s="557"/>
      <c r="M69" s="558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</sheetData>
  <mergeCells count="1">
    <mergeCell ref="B1:E1"/>
  </mergeCells>
  <hyperlinks>
    <hyperlink ref="B7" r:id="rId1" display="http://www.nfl.com/draft/profiles/2005/rolle_antrel"/>
    <hyperlink ref="B8" r:id="rId2" display="http://www.nfl.com/draft/profiles/2005/patterson_mike"/>
    <hyperlink ref="B9" r:id="rId3" display="http://www.nfl.com/draft/profiles/2005/davis_chauncey"/>
    <hyperlink ref="B10" r:id="rId4" display="http://www.nfl.com/draft/profiles/2005/scaife_bo"/>
    <hyperlink ref="B11" r:id="rId5" display="http://www.nfl.com/draft/profiles/2005/brown_ceandris"/>
    <hyperlink ref="D2" r:id="rId6" display="mailto:SteinMike@hotmail.com"/>
  </hyperlinks>
  <printOptions/>
  <pageMargins left="0.75" right="0.75" top="1" bottom="1" header="0.5" footer="0.5"/>
  <pageSetup horizontalDpi="600" verticalDpi="600" orientation="portrait" r:id="rId7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/>
  </sheetPr>
  <dimension ref="A1:N69"/>
  <sheetViews>
    <sheetView workbookViewId="0" topLeftCell="A32">
      <selection activeCell="G48" sqref="G48"/>
    </sheetView>
  </sheetViews>
  <sheetFormatPr defaultColWidth="9.140625" defaultRowHeight="12.75"/>
  <cols>
    <col min="1" max="1" width="7.421875" style="0" bestFit="1" customWidth="1"/>
    <col min="2" max="2" width="21.8515625" style="0" customWidth="1"/>
    <col min="3" max="3" width="8.28125" style="16" bestFit="1" customWidth="1"/>
    <col min="4" max="4" width="8.28125" style="16" customWidth="1"/>
    <col min="5" max="5" width="11.140625" style="0" customWidth="1"/>
    <col min="6" max="6" width="8.7109375" style="240" customWidth="1"/>
    <col min="7" max="7" width="9.57421875" style="16" customWidth="1"/>
    <col min="8" max="8" width="13.57421875" style="0" bestFit="1" customWidth="1"/>
    <col min="9" max="13" width="9.7109375" style="0" customWidth="1"/>
    <col min="14" max="14" width="7.7109375" style="0" bestFit="1" customWidth="1"/>
    <col min="15" max="15" width="4.00390625" style="0" bestFit="1" customWidth="1"/>
    <col min="16" max="16" width="20.57421875" style="0" customWidth="1"/>
    <col min="17" max="17" width="10.00390625" style="0" bestFit="1" customWidth="1"/>
  </cols>
  <sheetData>
    <row r="1" spans="1:12" ht="20.25">
      <c r="A1" s="17"/>
      <c r="B1" s="17" t="s">
        <v>1449</v>
      </c>
      <c r="C1" s="18"/>
      <c r="D1" s="18"/>
      <c r="E1" s="17"/>
      <c r="F1" s="243"/>
      <c r="G1" s="18"/>
      <c r="H1" s="17"/>
      <c r="I1" s="17"/>
      <c r="J1" s="17"/>
      <c r="K1" s="17"/>
      <c r="L1" s="17"/>
    </row>
    <row r="2" spans="1:13" ht="13.5" thickBot="1">
      <c r="A2" s="117"/>
      <c r="B2" s="119" t="s">
        <v>479</v>
      </c>
      <c r="C2" s="117"/>
      <c r="D2" s="540" t="s">
        <v>480</v>
      </c>
      <c r="E2" s="117"/>
      <c r="F2" s="244"/>
      <c r="G2" s="220" t="s">
        <v>481</v>
      </c>
      <c r="H2" s="117"/>
      <c r="I2" s="117"/>
      <c r="J2" s="117"/>
      <c r="K2" s="117"/>
      <c r="L2" s="117"/>
      <c r="M2" s="127"/>
    </row>
    <row r="3" spans="1:13" ht="26.25" thickBot="1">
      <c r="A3" s="3"/>
      <c r="B3" s="4" t="s">
        <v>139</v>
      </c>
      <c r="C3" s="3" t="s">
        <v>140</v>
      </c>
      <c r="D3" s="3" t="s">
        <v>260</v>
      </c>
      <c r="E3" s="3" t="s">
        <v>141</v>
      </c>
      <c r="F3" s="32" t="s">
        <v>4</v>
      </c>
      <c r="G3" s="32" t="s">
        <v>142</v>
      </c>
      <c r="H3" s="32" t="s">
        <v>5</v>
      </c>
      <c r="I3" s="32">
        <v>2009</v>
      </c>
      <c r="J3" s="32">
        <v>2010</v>
      </c>
      <c r="K3" s="32">
        <v>2011</v>
      </c>
      <c r="L3" s="32">
        <v>2012</v>
      </c>
      <c r="M3" s="32">
        <f>L3+1</f>
        <v>2013</v>
      </c>
    </row>
    <row r="4" spans="1:13" ht="12.75">
      <c r="A4" s="5">
        <f aca="true" t="shared" si="0" ref="A4:A53">A3+1</f>
        <v>1</v>
      </c>
      <c r="B4" s="38" t="s">
        <v>381</v>
      </c>
      <c r="C4" s="40" t="s">
        <v>153</v>
      </c>
      <c r="D4" s="40" t="s">
        <v>274</v>
      </c>
      <c r="E4" s="40" t="s">
        <v>145</v>
      </c>
      <c r="F4" s="235">
        <v>1.25</v>
      </c>
      <c r="G4" s="40">
        <v>5</v>
      </c>
      <c r="H4" s="40">
        <f aca="true" t="shared" si="1" ref="H4:H26">IF(G4="","",G4-1)</f>
        <v>4</v>
      </c>
      <c r="I4" s="185">
        <f aca="true" t="shared" si="2" ref="I4:I9">IF(G4="","",IF(G4&lt;=4,IF(H4&gt;=1,IF(F4&lt;=9,F4+1,10),0),IF(H4&gt;=1,IF(F4&lt;=8.5,F4+1.5,10),0)))</f>
        <v>2.75</v>
      </c>
      <c r="J4" s="185">
        <f aca="true" t="shared" si="3" ref="J4:J9">IF(G4="","",IF(G4&lt;=4,IF(H4&gt;=2,IF(I4&lt;=9,I4+1,10),0),IF(H4&gt;=2,IF(I4&lt;=8.5,I4+1.5,10),0)))</f>
        <v>4.25</v>
      </c>
      <c r="K4" s="185">
        <f aca="true" t="shared" si="4" ref="K4:K9">IF(G4="","",IF(G4&lt;=4,IF(H4&gt;=3,IF(J4&lt;=9,J4+1,10),0),IF(H4&gt;=3,IF(J4&lt;=8.5,J4+1.5,10),0)))</f>
        <v>5.75</v>
      </c>
      <c r="L4" s="185">
        <f aca="true" t="shared" si="5" ref="L4:L9">IF(G4="","",IF(G4&lt;=4,IF(H4&gt;=4,IF(K4&lt;=9,K4+1,10),0),IF(H4&gt;=4,IF(K4&lt;=8.5,K4+1.5,10),0)))</f>
        <v>7.25</v>
      </c>
      <c r="M4" s="189">
        <f aca="true" t="shared" si="6" ref="M4:M9">IF(G4="","",IF(G4&lt;=4,IF(H4&gt;=5,IF(L4&lt;=9,L4+1,10),0),IF(H4&gt;=5,IF(L4&lt;=8.5,L4+1.5,10),0)))</f>
        <v>0</v>
      </c>
    </row>
    <row r="5" spans="1:13" ht="12.75">
      <c r="A5" s="29">
        <f t="shared" si="0"/>
        <v>2</v>
      </c>
      <c r="B5" s="39" t="s">
        <v>294</v>
      </c>
      <c r="C5" s="42" t="s">
        <v>144</v>
      </c>
      <c r="D5" s="42" t="s">
        <v>268</v>
      </c>
      <c r="E5" s="42" t="s">
        <v>145</v>
      </c>
      <c r="F5" s="236">
        <v>4</v>
      </c>
      <c r="G5" s="168">
        <v>6</v>
      </c>
      <c r="H5" s="42">
        <v>3</v>
      </c>
      <c r="I5" s="184">
        <f t="shared" si="2"/>
        <v>5.5</v>
      </c>
      <c r="J5" s="184">
        <f t="shared" si="3"/>
        <v>7</v>
      </c>
      <c r="K5" s="184">
        <f>IF(G5="","",IF(G5&lt;=4,IF(H5&gt;=3,IF(J5&lt;=9,J5+1,10),0),IF(H5&gt;=3,IF(J5&lt;=8.5,J5+1.5,10),0)))</f>
        <v>8.5</v>
      </c>
      <c r="L5" s="184">
        <f>IF(G5="","",IF(G5&lt;=4,IF(H5&gt;=4,IF(K5&lt;=9,K5+1,10),0),IF(H5&gt;=4,IF(K5&lt;=8.5,K5+1.5,10),0)))</f>
        <v>0</v>
      </c>
      <c r="M5" s="186">
        <f>IF(G5="","",IF(G5&lt;=4,IF(H5&gt;=5,IF(L5&lt;=9,L5+1,10),0),IF(H5&gt;=5,IF(L5&lt;=8.5,L5+1.5,10),0)))</f>
        <v>0</v>
      </c>
    </row>
    <row r="6" spans="1:13" ht="12.75">
      <c r="A6" s="29">
        <f t="shared" si="0"/>
        <v>3</v>
      </c>
      <c r="B6" s="39" t="s">
        <v>393</v>
      </c>
      <c r="C6" s="42" t="s">
        <v>155</v>
      </c>
      <c r="D6" s="42" t="s">
        <v>323</v>
      </c>
      <c r="E6" s="42" t="s">
        <v>145</v>
      </c>
      <c r="F6" s="236">
        <v>0.6</v>
      </c>
      <c r="G6" s="42">
        <v>4</v>
      </c>
      <c r="H6" s="42">
        <f t="shared" si="1"/>
        <v>3</v>
      </c>
      <c r="I6" s="184">
        <f t="shared" si="2"/>
        <v>1.6</v>
      </c>
      <c r="J6" s="184">
        <f t="shared" si="3"/>
        <v>2.6</v>
      </c>
      <c r="K6" s="184">
        <f t="shared" si="4"/>
        <v>3.6</v>
      </c>
      <c r="L6" s="184">
        <f t="shared" si="5"/>
        <v>0</v>
      </c>
      <c r="M6" s="186">
        <f t="shared" si="6"/>
        <v>0</v>
      </c>
    </row>
    <row r="7" spans="1:13" ht="12.75">
      <c r="A7" s="29">
        <f t="shared" si="0"/>
        <v>4</v>
      </c>
      <c r="B7" s="39" t="s">
        <v>424</v>
      </c>
      <c r="C7" s="42" t="s">
        <v>146</v>
      </c>
      <c r="D7" s="42" t="s">
        <v>266</v>
      </c>
      <c r="E7" s="42" t="s">
        <v>145</v>
      </c>
      <c r="F7" s="236">
        <v>0.3</v>
      </c>
      <c r="G7" s="42">
        <v>4</v>
      </c>
      <c r="H7" s="42">
        <f t="shared" si="1"/>
        <v>3</v>
      </c>
      <c r="I7" s="184">
        <f t="shared" si="2"/>
        <v>1.3</v>
      </c>
      <c r="J7" s="184">
        <f t="shared" si="3"/>
        <v>2.3</v>
      </c>
      <c r="K7" s="184">
        <f t="shared" si="4"/>
        <v>3.3</v>
      </c>
      <c r="L7" s="184">
        <f t="shared" si="5"/>
        <v>0</v>
      </c>
      <c r="M7" s="186">
        <f t="shared" si="6"/>
        <v>0</v>
      </c>
    </row>
    <row r="8" spans="1:13" ht="12.75">
      <c r="A8" s="29">
        <f t="shared" si="0"/>
        <v>5</v>
      </c>
      <c r="B8" s="39" t="s">
        <v>446</v>
      </c>
      <c r="C8" s="42" t="s">
        <v>154</v>
      </c>
      <c r="D8" s="42" t="s">
        <v>276</v>
      </c>
      <c r="E8" s="42" t="s">
        <v>145</v>
      </c>
      <c r="F8" s="236">
        <v>0.1</v>
      </c>
      <c r="G8" s="42">
        <v>4</v>
      </c>
      <c r="H8" s="42">
        <f t="shared" si="1"/>
        <v>3</v>
      </c>
      <c r="I8" s="184">
        <f t="shared" si="2"/>
        <v>1.1</v>
      </c>
      <c r="J8" s="184">
        <f t="shared" si="3"/>
        <v>2.1</v>
      </c>
      <c r="K8" s="184">
        <f t="shared" si="4"/>
        <v>3.1</v>
      </c>
      <c r="L8" s="184">
        <f t="shared" si="5"/>
        <v>0</v>
      </c>
      <c r="M8" s="186">
        <f t="shared" si="6"/>
        <v>0</v>
      </c>
    </row>
    <row r="9" spans="1:13" ht="12.75">
      <c r="A9" s="29">
        <f t="shared" si="0"/>
        <v>6</v>
      </c>
      <c r="B9" s="39" t="s">
        <v>447</v>
      </c>
      <c r="C9" s="42" t="s">
        <v>167</v>
      </c>
      <c r="D9" s="42" t="s">
        <v>267</v>
      </c>
      <c r="E9" s="42" t="s">
        <v>145</v>
      </c>
      <c r="F9" s="236">
        <v>0.1</v>
      </c>
      <c r="G9" s="42">
        <v>4</v>
      </c>
      <c r="H9" s="42">
        <f t="shared" si="1"/>
        <v>3</v>
      </c>
      <c r="I9" s="184">
        <f t="shared" si="2"/>
        <v>1.1</v>
      </c>
      <c r="J9" s="184">
        <f t="shared" si="3"/>
        <v>2.1</v>
      </c>
      <c r="K9" s="184">
        <f t="shared" si="4"/>
        <v>3.1</v>
      </c>
      <c r="L9" s="184">
        <f t="shared" si="5"/>
        <v>0</v>
      </c>
      <c r="M9" s="186">
        <f t="shared" si="6"/>
        <v>0</v>
      </c>
    </row>
    <row r="10" spans="1:13" ht="12.75">
      <c r="A10" s="29">
        <f t="shared" si="0"/>
        <v>7</v>
      </c>
      <c r="B10" s="272" t="s">
        <v>78</v>
      </c>
      <c r="C10" s="42" t="s">
        <v>147</v>
      </c>
      <c r="D10" s="42" t="s">
        <v>293</v>
      </c>
      <c r="E10" s="42" t="s">
        <v>145</v>
      </c>
      <c r="F10" s="236">
        <v>2</v>
      </c>
      <c r="G10" s="42">
        <v>4</v>
      </c>
      <c r="H10" s="42">
        <v>2</v>
      </c>
      <c r="I10" s="184">
        <f aca="true" t="shared" si="7" ref="I10:I22">IF(G10="","",IF(G10&lt;=4,IF(H10&gt;=1,IF(F10&lt;=9,F10+1,10),0),IF(H10&gt;=1,IF(F10&lt;=8.5,F10+1.5,10),0)))</f>
        <v>3</v>
      </c>
      <c r="J10" s="184">
        <f aca="true" t="shared" si="8" ref="J10:J22">IF(G10="","",IF(G10&lt;=4,IF(H10&gt;=2,IF(I10&lt;=9,I10+1,10),0),IF(H10&gt;=2,IF(I10&lt;=8.5,I10+1.5,10),0)))</f>
        <v>4</v>
      </c>
      <c r="K10" s="184">
        <f aca="true" t="shared" si="9" ref="K10:K22">IF(G10="","",IF(G10&lt;=4,IF(H10&gt;=3,IF(J10&lt;=9,J10+1,10),0),IF(H10&gt;=3,IF(J10&lt;=8.5,J10+1.5,10),0)))</f>
        <v>0</v>
      </c>
      <c r="L10" s="184">
        <f aca="true" t="shared" si="10" ref="L10:L22">IF(G10="","",IF(G10&lt;=4,IF(H10&gt;=4,IF(K10&lt;=9,K10+1,10),0),IF(H10&gt;=4,IF(K10&lt;=8.5,K10+1.5,10),0)))</f>
        <v>0</v>
      </c>
      <c r="M10" s="186">
        <f aca="true" t="shared" si="11" ref="M10:M22">IF(G10="","",IF(G10&lt;=4,IF(H10&gt;=5,IF(L10&lt;=9,L10+1,10),0),IF(H10&gt;=5,IF(L10&lt;=8.5,L10+1.5,10),0)))</f>
        <v>0</v>
      </c>
    </row>
    <row r="11" spans="1:13" ht="12.75">
      <c r="A11" s="29">
        <f t="shared" si="0"/>
        <v>8</v>
      </c>
      <c r="B11" s="39" t="s">
        <v>820</v>
      </c>
      <c r="C11" s="42" t="s">
        <v>159</v>
      </c>
      <c r="D11" s="42" t="s">
        <v>263</v>
      </c>
      <c r="E11" s="42" t="s">
        <v>145</v>
      </c>
      <c r="F11" s="236">
        <v>2</v>
      </c>
      <c r="G11" s="42">
        <v>3</v>
      </c>
      <c r="H11" s="42">
        <f t="shared" si="1"/>
        <v>2</v>
      </c>
      <c r="I11" s="184">
        <f t="shared" si="7"/>
        <v>3</v>
      </c>
      <c r="J11" s="184">
        <f t="shared" si="8"/>
        <v>4</v>
      </c>
      <c r="K11" s="184">
        <f t="shared" si="9"/>
        <v>0</v>
      </c>
      <c r="L11" s="184">
        <f t="shared" si="10"/>
        <v>0</v>
      </c>
      <c r="M11" s="186">
        <f t="shared" si="11"/>
        <v>0</v>
      </c>
    </row>
    <row r="12" spans="1:13" ht="12.75">
      <c r="A12" s="29">
        <f t="shared" si="0"/>
        <v>9</v>
      </c>
      <c r="B12" s="175" t="s">
        <v>617</v>
      </c>
      <c r="C12" s="168" t="s">
        <v>144</v>
      </c>
      <c r="D12" s="168" t="s">
        <v>314</v>
      </c>
      <c r="E12" s="168" t="s">
        <v>145</v>
      </c>
      <c r="F12" s="241">
        <v>1.5</v>
      </c>
      <c r="G12" s="168">
        <v>4</v>
      </c>
      <c r="H12" s="42">
        <v>2</v>
      </c>
      <c r="I12" s="184">
        <f t="shared" si="7"/>
        <v>2.5</v>
      </c>
      <c r="J12" s="184">
        <f t="shared" si="8"/>
        <v>3.5</v>
      </c>
      <c r="K12" s="184">
        <f t="shared" si="9"/>
        <v>0</v>
      </c>
      <c r="L12" s="184">
        <f t="shared" si="10"/>
        <v>0</v>
      </c>
      <c r="M12" s="186">
        <f t="shared" si="11"/>
        <v>0</v>
      </c>
    </row>
    <row r="13" spans="1:13" ht="12.75">
      <c r="A13" s="6">
        <f t="shared" si="0"/>
        <v>10</v>
      </c>
      <c r="B13" s="99" t="s">
        <v>553</v>
      </c>
      <c r="C13" s="97" t="s">
        <v>153</v>
      </c>
      <c r="D13" s="97" t="s">
        <v>265</v>
      </c>
      <c r="E13" s="97" t="s">
        <v>145</v>
      </c>
      <c r="F13" s="484">
        <v>1.5</v>
      </c>
      <c r="G13" s="291">
        <v>4</v>
      </c>
      <c r="H13" s="97">
        <v>2</v>
      </c>
      <c r="I13" s="485">
        <f t="shared" si="7"/>
        <v>2.5</v>
      </c>
      <c r="J13" s="485">
        <f t="shared" si="8"/>
        <v>3.5</v>
      </c>
      <c r="K13" s="485">
        <f t="shared" si="9"/>
        <v>0</v>
      </c>
      <c r="L13" s="485">
        <f t="shared" si="10"/>
        <v>0</v>
      </c>
      <c r="M13" s="486">
        <f t="shared" si="11"/>
        <v>0</v>
      </c>
    </row>
    <row r="14" spans="1:13" ht="12.75">
      <c r="A14" s="29">
        <f t="shared" si="0"/>
        <v>11</v>
      </c>
      <c r="B14" s="175" t="s">
        <v>623</v>
      </c>
      <c r="C14" s="168" t="s">
        <v>146</v>
      </c>
      <c r="D14" s="168" t="s">
        <v>270</v>
      </c>
      <c r="E14" s="42" t="s">
        <v>145</v>
      </c>
      <c r="F14" s="236">
        <v>1.5</v>
      </c>
      <c r="G14" s="168">
        <v>4</v>
      </c>
      <c r="H14" s="42">
        <v>2</v>
      </c>
      <c r="I14" s="184">
        <f t="shared" si="7"/>
        <v>2.5</v>
      </c>
      <c r="J14" s="184">
        <f t="shared" si="8"/>
        <v>3.5</v>
      </c>
      <c r="K14" s="184">
        <f t="shared" si="9"/>
        <v>0</v>
      </c>
      <c r="L14" s="184">
        <f t="shared" si="10"/>
        <v>0</v>
      </c>
      <c r="M14" s="186">
        <f t="shared" si="11"/>
        <v>0</v>
      </c>
    </row>
    <row r="15" spans="1:13" ht="12.75">
      <c r="A15" s="29">
        <f t="shared" si="0"/>
        <v>12</v>
      </c>
      <c r="B15" s="39" t="s">
        <v>992</v>
      </c>
      <c r="C15" s="42" t="s">
        <v>144</v>
      </c>
      <c r="D15" s="42" t="s">
        <v>298</v>
      </c>
      <c r="E15" s="42" t="s">
        <v>145</v>
      </c>
      <c r="F15" s="236">
        <v>0.5</v>
      </c>
      <c r="G15" s="42">
        <v>3</v>
      </c>
      <c r="H15" s="42">
        <f t="shared" si="1"/>
        <v>2</v>
      </c>
      <c r="I15" s="184">
        <f t="shared" si="7"/>
        <v>1.5</v>
      </c>
      <c r="J15" s="184">
        <f t="shared" si="8"/>
        <v>2.5</v>
      </c>
      <c r="K15" s="184">
        <f t="shared" si="9"/>
        <v>0</v>
      </c>
      <c r="L15" s="184">
        <f t="shared" si="10"/>
        <v>0</v>
      </c>
      <c r="M15" s="186">
        <f t="shared" si="11"/>
        <v>0</v>
      </c>
    </row>
    <row r="16" spans="1:13" ht="12.75">
      <c r="A16" s="29">
        <f t="shared" si="0"/>
        <v>13</v>
      </c>
      <c r="B16" s="47" t="s">
        <v>511</v>
      </c>
      <c r="C16" s="42" t="s">
        <v>146</v>
      </c>
      <c r="D16" s="42" t="s">
        <v>283</v>
      </c>
      <c r="E16" s="42" t="s">
        <v>145</v>
      </c>
      <c r="F16" s="236">
        <v>4</v>
      </c>
      <c r="G16" s="168">
        <v>3</v>
      </c>
      <c r="H16" s="42">
        <v>1</v>
      </c>
      <c r="I16" s="184">
        <f t="shared" si="7"/>
        <v>5</v>
      </c>
      <c r="J16" s="184">
        <f t="shared" si="8"/>
        <v>0</v>
      </c>
      <c r="K16" s="184">
        <f t="shared" si="9"/>
        <v>0</v>
      </c>
      <c r="L16" s="184">
        <f t="shared" si="10"/>
        <v>0</v>
      </c>
      <c r="M16" s="186">
        <f t="shared" si="11"/>
        <v>0</v>
      </c>
    </row>
    <row r="17" spans="1:13" ht="12.75">
      <c r="A17" s="29">
        <f t="shared" si="0"/>
        <v>14</v>
      </c>
      <c r="B17" s="39" t="s">
        <v>64</v>
      </c>
      <c r="C17" s="42" t="s">
        <v>156</v>
      </c>
      <c r="D17" s="42" t="s">
        <v>289</v>
      </c>
      <c r="E17" s="42" t="s">
        <v>145</v>
      </c>
      <c r="F17" s="236">
        <v>2.1</v>
      </c>
      <c r="G17" s="42">
        <v>4</v>
      </c>
      <c r="H17" s="42">
        <v>1</v>
      </c>
      <c r="I17" s="184">
        <f t="shared" si="7"/>
        <v>3.1</v>
      </c>
      <c r="J17" s="184">
        <f t="shared" si="8"/>
        <v>0</v>
      </c>
      <c r="K17" s="184">
        <f t="shared" si="9"/>
        <v>0</v>
      </c>
      <c r="L17" s="184">
        <f t="shared" si="10"/>
        <v>0</v>
      </c>
      <c r="M17" s="186">
        <f t="shared" si="11"/>
        <v>0</v>
      </c>
    </row>
    <row r="18" spans="1:13" ht="12.75">
      <c r="A18" s="29">
        <f t="shared" si="0"/>
        <v>15</v>
      </c>
      <c r="B18" s="39" t="s">
        <v>860</v>
      </c>
      <c r="C18" s="42" t="s">
        <v>157</v>
      </c>
      <c r="D18" s="42" t="s">
        <v>280</v>
      </c>
      <c r="E18" s="42" t="s">
        <v>145</v>
      </c>
      <c r="F18" s="236">
        <v>0.5</v>
      </c>
      <c r="G18" s="42">
        <v>2</v>
      </c>
      <c r="H18" s="42">
        <f t="shared" si="1"/>
        <v>1</v>
      </c>
      <c r="I18" s="184">
        <f t="shared" si="7"/>
        <v>1.5</v>
      </c>
      <c r="J18" s="184">
        <f t="shared" si="8"/>
        <v>0</v>
      </c>
      <c r="K18" s="184">
        <f t="shared" si="9"/>
        <v>0</v>
      </c>
      <c r="L18" s="184">
        <f t="shared" si="10"/>
        <v>0</v>
      </c>
      <c r="M18" s="186">
        <f t="shared" si="11"/>
        <v>0</v>
      </c>
    </row>
    <row r="19" spans="1:13" ht="12.75">
      <c r="A19" s="29">
        <f t="shared" si="0"/>
        <v>16</v>
      </c>
      <c r="B19" s="47" t="s">
        <v>189</v>
      </c>
      <c r="C19" s="42" t="s">
        <v>153</v>
      </c>
      <c r="D19" s="42" t="s">
        <v>279</v>
      </c>
      <c r="E19" s="42" t="s">
        <v>145</v>
      </c>
      <c r="F19" s="236">
        <v>4</v>
      </c>
      <c r="G19" s="42">
        <v>4</v>
      </c>
      <c r="H19" s="42">
        <v>0</v>
      </c>
      <c r="I19" s="184">
        <f t="shared" si="7"/>
        <v>0</v>
      </c>
      <c r="J19" s="184">
        <f t="shared" si="8"/>
        <v>0</v>
      </c>
      <c r="K19" s="184">
        <f t="shared" si="9"/>
        <v>0</v>
      </c>
      <c r="L19" s="184">
        <f t="shared" si="10"/>
        <v>0</v>
      </c>
      <c r="M19" s="186">
        <f t="shared" si="11"/>
        <v>0</v>
      </c>
    </row>
    <row r="20" spans="1:13" ht="12.75">
      <c r="A20" s="29">
        <f t="shared" si="0"/>
        <v>17</v>
      </c>
      <c r="B20" s="47" t="s">
        <v>546</v>
      </c>
      <c r="C20" s="42" t="s">
        <v>167</v>
      </c>
      <c r="D20" s="42" t="s">
        <v>323</v>
      </c>
      <c r="E20" s="42" t="s">
        <v>145</v>
      </c>
      <c r="F20" s="236">
        <v>1.5</v>
      </c>
      <c r="G20" s="168">
        <v>2</v>
      </c>
      <c r="H20" s="42">
        <v>0</v>
      </c>
      <c r="I20" s="184">
        <f t="shared" si="7"/>
        <v>0</v>
      </c>
      <c r="J20" s="184">
        <f t="shared" si="8"/>
        <v>0</v>
      </c>
      <c r="K20" s="184">
        <f t="shared" si="9"/>
        <v>0</v>
      </c>
      <c r="L20" s="184">
        <f t="shared" si="10"/>
        <v>0</v>
      </c>
      <c r="M20" s="186">
        <f t="shared" si="11"/>
        <v>0</v>
      </c>
    </row>
    <row r="21" spans="1:13" ht="12.75">
      <c r="A21" s="29">
        <f t="shared" si="0"/>
        <v>18</v>
      </c>
      <c r="B21" s="39" t="s">
        <v>790</v>
      </c>
      <c r="C21" s="42" t="s">
        <v>146</v>
      </c>
      <c r="D21" s="42" t="s">
        <v>278</v>
      </c>
      <c r="E21" s="42" t="s">
        <v>145</v>
      </c>
      <c r="F21" s="236">
        <v>7.5</v>
      </c>
      <c r="G21" s="42">
        <v>1</v>
      </c>
      <c r="H21" s="42">
        <f t="shared" si="1"/>
        <v>0</v>
      </c>
      <c r="I21" s="184">
        <f t="shared" si="7"/>
        <v>0</v>
      </c>
      <c r="J21" s="184">
        <f t="shared" si="8"/>
        <v>0</v>
      </c>
      <c r="K21" s="184">
        <f t="shared" si="9"/>
        <v>0</v>
      </c>
      <c r="L21" s="184">
        <f t="shared" si="10"/>
        <v>0</v>
      </c>
      <c r="M21" s="186">
        <f t="shared" si="11"/>
        <v>0</v>
      </c>
    </row>
    <row r="22" spans="1:13" ht="12.75">
      <c r="A22" s="29">
        <f t="shared" si="0"/>
        <v>19</v>
      </c>
      <c r="B22" s="39" t="s">
        <v>791</v>
      </c>
      <c r="C22" s="42" t="s">
        <v>149</v>
      </c>
      <c r="D22" s="42" t="s">
        <v>298</v>
      </c>
      <c r="E22" s="42" t="s">
        <v>145</v>
      </c>
      <c r="F22" s="236">
        <v>7.5</v>
      </c>
      <c r="G22" s="42">
        <v>1</v>
      </c>
      <c r="H22" s="42">
        <f t="shared" si="1"/>
        <v>0</v>
      </c>
      <c r="I22" s="184">
        <f t="shared" si="7"/>
        <v>0</v>
      </c>
      <c r="J22" s="184">
        <f t="shared" si="8"/>
        <v>0</v>
      </c>
      <c r="K22" s="184">
        <f t="shared" si="9"/>
        <v>0</v>
      </c>
      <c r="L22" s="184">
        <f t="shared" si="10"/>
        <v>0</v>
      </c>
      <c r="M22" s="186">
        <f t="shared" si="11"/>
        <v>0</v>
      </c>
    </row>
    <row r="23" spans="1:13" ht="12.75">
      <c r="A23" s="29">
        <f t="shared" si="0"/>
        <v>20</v>
      </c>
      <c r="B23" s="39" t="s">
        <v>806</v>
      </c>
      <c r="C23" s="42" t="s">
        <v>159</v>
      </c>
      <c r="D23" s="42" t="s">
        <v>318</v>
      </c>
      <c r="E23" s="42" t="s">
        <v>145</v>
      </c>
      <c r="F23" s="236">
        <v>4</v>
      </c>
      <c r="G23" s="42">
        <v>1</v>
      </c>
      <c r="H23" s="42">
        <f t="shared" si="1"/>
        <v>0</v>
      </c>
      <c r="I23" s="184">
        <f>IF(G23="","",IF(G23&lt;=4,IF(H23&gt;=1,IF(F23&lt;=9,F23+1,10),0),IF(H23&gt;=1,IF(F23&lt;=8.5,F23+1.5,10),0)))</f>
        <v>0</v>
      </c>
      <c r="J23" s="184">
        <f>IF(G23="","",IF(G23&lt;=4,IF(H23&gt;=2,IF(I23&lt;=9,I23+1,10),0),IF(H23&gt;=2,IF(I23&lt;=8.5,I23+1.5,10),0)))</f>
        <v>0</v>
      </c>
      <c r="K23" s="184">
        <f>IF(G23="","",IF(G23&lt;=4,IF(H23&gt;=3,IF(J23&lt;=9,J23+1,10),0),IF(H23&gt;=3,IF(J23&lt;=8.5,J23+1.5,10),0)))</f>
        <v>0</v>
      </c>
      <c r="L23" s="184">
        <f>IF(G23="","",IF(G23&lt;=4,IF(H23&gt;=4,IF(K23&lt;=9,K23+1,10),0),IF(H23&gt;=4,IF(K23&lt;=8.5,K23+1.5,10),0)))</f>
        <v>0</v>
      </c>
      <c r="M23" s="186">
        <f>IF(G23="","",IF(G23&lt;=4,IF(H23&gt;=5,IF(L23&lt;=9,L23+1,10),0),IF(H23&gt;=5,IF(L23&lt;=8.5,L23+1.5,10),0)))</f>
        <v>0</v>
      </c>
    </row>
    <row r="24" spans="1:13" ht="12.75">
      <c r="A24" s="29">
        <f t="shared" si="0"/>
        <v>21</v>
      </c>
      <c r="B24" s="39" t="s">
        <v>830</v>
      </c>
      <c r="C24" s="42" t="s">
        <v>157</v>
      </c>
      <c r="D24" s="42" t="s">
        <v>292</v>
      </c>
      <c r="E24" s="42" t="s">
        <v>145</v>
      </c>
      <c r="F24" s="236">
        <v>1</v>
      </c>
      <c r="G24" s="42">
        <v>1</v>
      </c>
      <c r="H24" s="42">
        <f t="shared" si="1"/>
        <v>0</v>
      </c>
      <c r="I24" s="184">
        <f>IF(G24="","",IF(G24&lt;=4,IF(H24&gt;=1,IF(F24&lt;=9,F24+1,10),0),IF(H24&gt;=1,IF(F24&lt;=8.5,F24+1.5,10),0)))</f>
        <v>0</v>
      </c>
      <c r="J24" s="184">
        <f>IF(G24="","",IF(G24&lt;=4,IF(H24&gt;=2,IF(I24&lt;=9,I24+1,10),0),IF(H24&gt;=2,IF(I24&lt;=8.5,I24+1.5,10),0)))</f>
        <v>0</v>
      </c>
      <c r="K24" s="184">
        <f>IF(G24="","",IF(G24&lt;=4,IF(H24&gt;=3,IF(J24&lt;=9,J24+1,10),0),IF(H24&gt;=3,IF(J24&lt;=8.5,J24+1.5,10),0)))</f>
        <v>0</v>
      </c>
      <c r="L24" s="184">
        <f>IF(G24="","",IF(G24&lt;=4,IF(H24&gt;=4,IF(K24&lt;=9,K24+1,10),0),IF(H24&gt;=4,IF(K24&lt;=8.5,K24+1.5,10),0)))</f>
        <v>0</v>
      </c>
      <c r="M24" s="186">
        <f>IF(G24="","",IF(G24&lt;=4,IF(H24&gt;=5,IF(L24&lt;=9,L24+1,10),0),IF(H24&gt;=5,IF(L24&lt;=8.5,L24+1.5,10),0)))</f>
        <v>0</v>
      </c>
    </row>
    <row r="25" spans="1:13" ht="12.75">
      <c r="A25" s="29">
        <f t="shared" si="0"/>
        <v>22</v>
      </c>
      <c r="B25" s="39" t="s">
        <v>952</v>
      </c>
      <c r="C25" s="42" t="s">
        <v>146</v>
      </c>
      <c r="D25" s="42" t="s">
        <v>292</v>
      </c>
      <c r="E25" s="42" t="s">
        <v>145</v>
      </c>
      <c r="F25" s="236">
        <v>0.5</v>
      </c>
      <c r="G25" s="42">
        <v>1</v>
      </c>
      <c r="H25" s="42">
        <f t="shared" si="1"/>
        <v>0</v>
      </c>
      <c r="I25" s="184">
        <f>IF(G25="","",IF(G25&lt;=4,IF(H25&gt;=1,IF(F25&lt;=9,F25+1,10),0),IF(H25&gt;=1,IF(F25&lt;=8.5,F25+1.5,10),0)))</f>
        <v>0</v>
      </c>
      <c r="J25" s="184">
        <f>IF(G25="","",IF(G25&lt;=4,IF(H25&gt;=2,IF(I25&lt;=9,I25+1,10),0),IF(H25&gt;=2,IF(I25&lt;=8.5,I25+1.5,10),0)))</f>
        <v>0</v>
      </c>
      <c r="K25" s="184">
        <f>IF(G25="","",IF(G25&lt;=4,IF(H25&gt;=3,IF(J25&lt;=9,J25+1,10),0),IF(H25&gt;=3,IF(J25&lt;=8.5,J25+1.5,10),0)))</f>
        <v>0</v>
      </c>
      <c r="L25" s="184">
        <f>IF(G25="","",IF(G25&lt;=4,IF(H25&gt;=4,IF(K25&lt;=9,K25+1,10),0),IF(H25&gt;=4,IF(K25&lt;=8.5,K25+1.5,10),0)))</f>
        <v>0</v>
      </c>
      <c r="M25" s="186">
        <f>IF(G25="","",IF(G25&lt;=4,IF(H25&gt;=5,IF(L25&lt;=9,L25+1,10),0),IF(H25&gt;=5,IF(L25&lt;=8.5,L25+1.5,10),0)))</f>
        <v>0</v>
      </c>
    </row>
    <row r="26" spans="1:13" ht="13.5" thickBot="1">
      <c r="A26" s="29">
        <f t="shared" si="0"/>
        <v>23</v>
      </c>
      <c r="B26" s="39" t="s">
        <v>891</v>
      </c>
      <c r="C26" s="42" t="s">
        <v>165</v>
      </c>
      <c r="D26" s="42" t="s">
        <v>274</v>
      </c>
      <c r="E26" s="42" t="s">
        <v>145</v>
      </c>
      <c r="F26" s="236">
        <v>0.3</v>
      </c>
      <c r="G26" s="42">
        <v>1</v>
      </c>
      <c r="H26" s="42">
        <f t="shared" si="1"/>
        <v>0</v>
      </c>
      <c r="I26" s="184">
        <f>IF(G26="","",IF(G26&lt;=4,IF(H26&gt;=1,IF(F26&lt;=9,F26+1,10),0),IF(H26&gt;=1,IF(F26&lt;=8.5,F26+1.5,10),0)))</f>
        <v>0</v>
      </c>
      <c r="J26" s="184">
        <f>IF(G26="","",IF(G26&lt;=4,IF(H26&gt;=2,IF(I26&lt;=9,I26+1,10),0),IF(H26&gt;=2,IF(I26&lt;=8.5,I26+1.5,10),0)))</f>
        <v>0</v>
      </c>
      <c r="K26" s="184">
        <f>IF(G26="","",IF(G26&lt;=4,IF(H26&gt;=3,IF(J26&lt;=9,J26+1,10),0),IF(H26&gt;=3,IF(J26&lt;=8.5,J26+1.5,10),0)))</f>
        <v>0</v>
      </c>
      <c r="L26" s="184">
        <f>IF(G26="","",IF(G26&lt;=4,IF(H26&gt;=4,IF(K26&lt;=9,K26+1,10),0),IF(H26&gt;=4,IF(K26&lt;=8.5,K26+1.5,10),0)))</f>
        <v>0</v>
      </c>
      <c r="M26" s="186">
        <f>IF(G26="","",IF(G26&lt;=4,IF(H26&gt;=5,IF(L26&lt;=9,L26+1,10),0),IF(H26&gt;=5,IF(L26&lt;=8.5,L26+1.5,10),0)))</f>
        <v>0</v>
      </c>
    </row>
    <row r="27" spans="1:13" ht="12.75">
      <c r="A27" s="281">
        <v>24</v>
      </c>
      <c r="B27" s="282" t="s">
        <v>696</v>
      </c>
      <c r="C27" s="283" t="s">
        <v>162</v>
      </c>
      <c r="D27" s="283" t="s">
        <v>650</v>
      </c>
      <c r="E27" s="283" t="s">
        <v>657</v>
      </c>
      <c r="F27" s="335">
        <v>1.25</v>
      </c>
      <c r="G27" s="284"/>
      <c r="H27" s="283" t="s">
        <v>991</v>
      </c>
      <c r="I27" s="273"/>
      <c r="J27" s="273"/>
      <c r="K27" s="273"/>
      <c r="L27" s="273"/>
      <c r="M27" s="274"/>
    </row>
    <row r="28" spans="1:13" ht="12.75">
      <c r="A28" s="275">
        <f t="shared" si="0"/>
        <v>25</v>
      </c>
      <c r="B28" s="276" t="s">
        <v>697</v>
      </c>
      <c r="C28" s="277" t="s">
        <v>149</v>
      </c>
      <c r="D28" s="277" t="s">
        <v>268</v>
      </c>
      <c r="E28" s="277" t="s">
        <v>657</v>
      </c>
      <c r="F28" s="333">
        <v>0.7</v>
      </c>
      <c r="G28" s="278"/>
      <c r="H28" s="277" t="s">
        <v>991</v>
      </c>
      <c r="I28" s="279"/>
      <c r="J28" s="279"/>
      <c r="K28" s="279"/>
      <c r="L28" s="279"/>
      <c r="M28" s="280"/>
    </row>
    <row r="29" spans="1:13" ht="12.75">
      <c r="A29" s="275">
        <f t="shared" si="0"/>
        <v>26</v>
      </c>
      <c r="B29" s="276" t="s">
        <v>698</v>
      </c>
      <c r="C29" s="277" t="s">
        <v>560</v>
      </c>
      <c r="D29" s="277" t="s">
        <v>681</v>
      </c>
      <c r="E29" s="277" t="s">
        <v>657</v>
      </c>
      <c r="F29" s="333">
        <v>0.6</v>
      </c>
      <c r="G29" s="278"/>
      <c r="H29" s="277" t="s">
        <v>991</v>
      </c>
      <c r="I29" s="279"/>
      <c r="J29" s="279"/>
      <c r="K29" s="279"/>
      <c r="L29" s="279"/>
      <c r="M29" s="280"/>
    </row>
    <row r="30" spans="1:13" ht="12.75">
      <c r="A30" s="275">
        <f t="shared" si="0"/>
        <v>27</v>
      </c>
      <c r="B30" s="276" t="s">
        <v>699</v>
      </c>
      <c r="C30" s="277" t="s">
        <v>155</v>
      </c>
      <c r="D30" s="277" t="s">
        <v>323</v>
      </c>
      <c r="E30" s="277" t="s">
        <v>657</v>
      </c>
      <c r="F30" s="333">
        <v>0.5</v>
      </c>
      <c r="G30" s="278"/>
      <c r="H30" s="277" t="s">
        <v>991</v>
      </c>
      <c r="I30" s="279"/>
      <c r="J30" s="279"/>
      <c r="K30" s="279"/>
      <c r="L30" s="279"/>
      <c r="M30" s="280"/>
    </row>
    <row r="31" spans="1:13" ht="14.25" customHeight="1">
      <c r="A31" s="275">
        <f t="shared" si="0"/>
        <v>28</v>
      </c>
      <c r="B31" s="276" t="s">
        <v>700</v>
      </c>
      <c r="C31" s="277" t="s">
        <v>149</v>
      </c>
      <c r="D31" s="277" t="s">
        <v>655</v>
      </c>
      <c r="E31" s="277" t="s">
        <v>657</v>
      </c>
      <c r="F31" s="333">
        <v>0.5</v>
      </c>
      <c r="G31" s="278"/>
      <c r="H31" s="277" t="s">
        <v>991</v>
      </c>
      <c r="I31" s="279"/>
      <c r="J31" s="279"/>
      <c r="K31" s="279"/>
      <c r="L31" s="279"/>
      <c r="M31" s="280"/>
    </row>
    <row r="32" spans="1:13" ht="12.75">
      <c r="A32" s="275">
        <f t="shared" si="0"/>
        <v>29</v>
      </c>
      <c r="B32" s="276" t="s">
        <v>701</v>
      </c>
      <c r="C32" s="277" t="s">
        <v>149</v>
      </c>
      <c r="D32" s="277" t="s">
        <v>62</v>
      </c>
      <c r="E32" s="277" t="s">
        <v>657</v>
      </c>
      <c r="F32" s="333">
        <v>0.4</v>
      </c>
      <c r="G32" s="278"/>
      <c r="H32" s="277" t="s">
        <v>991</v>
      </c>
      <c r="I32" s="279"/>
      <c r="J32" s="279"/>
      <c r="K32" s="279"/>
      <c r="L32" s="279"/>
      <c r="M32" s="280"/>
    </row>
    <row r="33" spans="1:13" ht="12.75">
      <c r="A33" s="275">
        <f t="shared" si="0"/>
        <v>30</v>
      </c>
      <c r="B33" s="276" t="s">
        <v>702</v>
      </c>
      <c r="C33" s="277" t="s">
        <v>149</v>
      </c>
      <c r="D33" s="277" t="s">
        <v>292</v>
      </c>
      <c r="E33" s="277" t="s">
        <v>657</v>
      </c>
      <c r="F33" s="333">
        <v>0.4</v>
      </c>
      <c r="G33" s="278"/>
      <c r="H33" s="277" t="s">
        <v>991</v>
      </c>
      <c r="I33" s="279"/>
      <c r="J33" s="279"/>
      <c r="K33" s="279"/>
      <c r="L33" s="279"/>
      <c r="M33" s="280"/>
    </row>
    <row r="34" spans="1:13" s="15" customFormat="1" ht="13.5" customHeight="1">
      <c r="A34" s="275">
        <f t="shared" si="0"/>
        <v>31</v>
      </c>
      <c r="B34" s="276" t="s">
        <v>703</v>
      </c>
      <c r="C34" s="277" t="s">
        <v>153</v>
      </c>
      <c r="D34" s="277" t="s">
        <v>675</v>
      </c>
      <c r="E34" s="277" t="s">
        <v>657</v>
      </c>
      <c r="F34" s="333">
        <v>0.4</v>
      </c>
      <c r="G34" s="278"/>
      <c r="H34" s="277" t="s">
        <v>991</v>
      </c>
      <c r="I34" s="279"/>
      <c r="J34" s="279"/>
      <c r="K34" s="279"/>
      <c r="L34" s="279"/>
      <c r="M34" s="280"/>
    </row>
    <row r="35" spans="1:13" s="15" customFormat="1" ht="13.5" customHeight="1">
      <c r="A35" s="275">
        <f t="shared" si="0"/>
        <v>32</v>
      </c>
      <c r="B35" s="276" t="s">
        <v>704</v>
      </c>
      <c r="C35" s="277" t="s">
        <v>159</v>
      </c>
      <c r="D35" s="277" t="s">
        <v>677</v>
      </c>
      <c r="E35" s="277" t="s">
        <v>657</v>
      </c>
      <c r="F35" s="333">
        <v>0.3</v>
      </c>
      <c r="G35" s="278"/>
      <c r="H35" s="277" t="s">
        <v>991</v>
      </c>
      <c r="I35" s="279"/>
      <c r="J35" s="279"/>
      <c r="K35" s="279"/>
      <c r="L35" s="279"/>
      <c r="M35" s="280"/>
    </row>
    <row r="36" spans="1:13" s="15" customFormat="1" ht="12.75" customHeight="1" thickBot="1">
      <c r="A36" s="405">
        <f t="shared" si="0"/>
        <v>33</v>
      </c>
      <c r="B36" s="406" t="s">
        <v>13</v>
      </c>
      <c r="C36" s="407" t="s">
        <v>150</v>
      </c>
      <c r="D36" s="407" t="s">
        <v>282</v>
      </c>
      <c r="E36" s="407" t="s">
        <v>657</v>
      </c>
      <c r="F36" s="408">
        <v>0.2</v>
      </c>
      <c r="G36" s="409"/>
      <c r="H36" s="407" t="s">
        <v>991</v>
      </c>
      <c r="I36" s="408"/>
      <c r="J36" s="408"/>
      <c r="K36" s="408"/>
      <c r="L36" s="408"/>
      <c r="M36" s="471"/>
    </row>
    <row r="37" spans="1:13" ht="12.75">
      <c r="A37" s="412">
        <f t="shared" si="0"/>
        <v>34</v>
      </c>
      <c r="B37" s="413" t="s">
        <v>489</v>
      </c>
      <c r="C37" s="302" t="s">
        <v>146</v>
      </c>
      <c r="D37" s="302" t="s">
        <v>683</v>
      </c>
      <c r="E37" s="302" t="s">
        <v>61</v>
      </c>
      <c r="F37" s="473">
        <v>7.5</v>
      </c>
      <c r="G37" s="414"/>
      <c r="H37" s="427"/>
      <c r="I37" s="319"/>
      <c r="J37" s="319"/>
      <c r="K37" s="319"/>
      <c r="L37" s="319"/>
      <c r="M37" s="326"/>
    </row>
    <row r="38" spans="1:13" ht="12.75">
      <c r="A38" s="320">
        <f t="shared" si="0"/>
        <v>35</v>
      </c>
      <c r="B38" s="416" t="s">
        <v>1279</v>
      </c>
      <c r="C38" s="138" t="s">
        <v>149</v>
      </c>
      <c r="D38" s="138" t="s">
        <v>282</v>
      </c>
      <c r="E38" s="138" t="s">
        <v>61</v>
      </c>
      <c r="F38" s="472">
        <v>4</v>
      </c>
      <c r="G38" s="417"/>
      <c r="H38" s="419"/>
      <c r="I38" s="172"/>
      <c r="J38" s="172"/>
      <c r="K38" s="172"/>
      <c r="L38" s="172"/>
      <c r="M38" s="173"/>
    </row>
    <row r="39" spans="1:13" ht="12.75">
      <c r="A39" s="320">
        <f t="shared" si="0"/>
        <v>36</v>
      </c>
      <c r="B39" s="416" t="s">
        <v>1284</v>
      </c>
      <c r="C39" s="138" t="s">
        <v>165</v>
      </c>
      <c r="D39" s="138" t="s">
        <v>644</v>
      </c>
      <c r="E39" s="138" t="s">
        <v>61</v>
      </c>
      <c r="F39" s="472">
        <v>4</v>
      </c>
      <c r="G39" s="417"/>
      <c r="H39" s="419"/>
      <c r="I39" s="172"/>
      <c r="J39" s="172"/>
      <c r="K39" s="172"/>
      <c r="L39" s="172"/>
      <c r="M39" s="173"/>
    </row>
    <row r="40" spans="1:13" ht="12.75">
      <c r="A40" s="320">
        <f t="shared" si="0"/>
        <v>37</v>
      </c>
      <c r="B40" s="416" t="s">
        <v>1309</v>
      </c>
      <c r="C40" s="138" t="s">
        <v>144</v>
      </c>
      <c r="D40" s="138" t="s">
        <v>675</v>
      </c>
      <c r="E40" s="138" t="s">
        <v>61</v>
      </c>
      <c r="F40" s="472">
        <v>2</v>
      </c>
      <c r="G40" s="417"/>
      <c r="H40" s="419"/>
      <c r="I40" s="172"/>
      <c r="J40" s="172"/>
      <c r="K40" s="172"/>
      <c r="L40" s="172"/>
      <c r="M40" s="173"/>
    </row>
    <row r="41" spans="1:13" ht="12.75">
      <c r="A41" s="320">
        <f t="shared" si="0"/>
        <v>38</v>
      </c>
      <c r="B41" s="416" t="s">
        <v>1320</v>
      </c>
      <c r="C41" s="138" t="s">
        <v>162</v>
      </c>
      <c r="D41" s="138" t="s">
        <v>682</v>
      </c>
      <c r="E41" s="138" t="s">
        <v>61</v>
      </c>
      <c r="F41" s="472">
        <v>2</v>
      </c>
      <c r="G41" s="417"/>
      <c r="H41" s="419"/>
      <c r="I41" s="172"/>
      <c r="J41" s="172"/>
      <c r="K41" s="172"/>
      <c r="L41" s="172"/>
      <c r="M41" s="173"/>
    </row>
    <row r="42" spans="1:13" ht="12.75">
      <c r="A42" s="320">
        <f t="shared" si="0"/>
        <v>39</v>
      </c>
      <c r="B42" s="416" t="s">
        <v>1340</v>
      </c>
      <c r="C42" s="138" t="s">
        <v>156</v>
      </c>
      <c r="D42" s="138" t="s">
        <v>292</v>
      </c>
      <c r="E42" s="138" t="s">
        <v>61</v>
      </c>
      <c r="F42" s="472">
        <v>1</v>
      </c>
      <c r="G42" s="417"/>
      <c r="H42" s="419"/>
      <c r="I42" s="172"/>
      <c r="J42" s="172"/>
      <c r="K42" s="172"/>
      <c r="L42" s="172"/>
      <c r="M42" s="173"/>
    </row>
    <row r="43" spans="1:13" ht="12.75">
      <c r="A43" s="320">
        <f t="shared" si="0"/>
        <v>40</v>
      </c>
      <c r="B43" s="416" t="s">
        <v>1355</v>
      </c>
      <c r="C43" s="138" t="s">
        <v>161</v>
      </c>
      <c r="D43" s="138" t="s">
        <v>681</v>
      </c>
      <c r="E43" s="138" t="s">
        <v>61</v>
      </c>
      <c r="F43" s="472">
        <v>1</v>
      </c>
      <c r="G43" s="417"/>
      <c r="H43" s="419"/>
      <c r="I43" s="172"/>
      <c r="J43" s="172"/>
      <c r="K43" s="172"/>
      <c r="L43" s="172"/>
      <c r="M43" s="173"/>
    </row>
    <row r="44" spans="1:13" ht="12.75">
      <c r="A44" s="320">
        <f t="shared" si="0"/>
        <v>41</v>
      </c>
      <c r="B44" s="416" t="s">
        <v>1637</v>
      </c>
      <c r="C44" s="138" t="s">
        <v>150</v>
      </c>
      <c r="D44" s="138" t="s">
        <v>282</v>
      </c>
      <c r="E44" s="138" t="s">
        <v>61</v>
      </c>
      <c r="F44" s="472">
        <v>0.5</v>
      </c>
      <c r="G44" s="417"/>
      <c r="H44" s="419"/>
      <c r="I44" s="172"/>
      <c r="J44" s="172"/>
      <c r="K44" s="172"/>
      <c r="L44" s="172"/>
      <c r="M44" s="173"/>
    </row>
    <row r="45" spans="1:13" ht="12.75">
      <c r="A45" s="320">
        <f t="shared" si="0"/>
        <v>42</v>
      </c>
      <c r="B45" s="416" t="s">
        <v>1395</v>
      </c>
      <c r="C45" s="138" t="s">
        <v>160</v>
      </c>
      <c r="D45" s="138" t="s">
        <v>649</v>
      </c>
      <c r="E45" s="138" t="s">
        <v>61</v>
      </c>
      <c r="F45" s="472">
        <v>0.5</v>
      </c>
      <c r="G45" s="417"/>
      <c r="H45" s="419"/>
      <c r="I45" s="172"/>
      <c r="J45" s="172"/>
      <c r="K45" s="172"/>
      <c r="L45" s="172"/>
      <c r="M45" s="173"/>
    </row>
    <row r="46" spans="1:13" ht="12.75">
      <c r="A46" s="320">
        <f t="shared" si="0"/>
        <v>43</v>
      </c>
      <c r="B46" s="416" t="s">
        <v>1401</v>
      </c>
      <c r="C46" s="138" t="s">
        <v>169</v>
      </c>
      <c r="D46" s="138" t="s">
        <v>665</v>
      </c>
      <c r="E46" s="138" t="s">
        <v>61</v>
      </c>
      <c r="F46" s="472">
        <v>0.5</v>
      </c>
      <c r="G46" s="417"/>
      <c r="H46" s="419"/>
      <c r="I46" s="172"/>
      <c r="J46" s="172"/>
      <c r="K46" s="172"/>
      <c r="L46" s="172"/>
      <c r="M46" s="173"/>
    </row>
    <row r="47" spans="1:13" ht="12.75">
      <c r="A47" s="320">
        <f t="shared" si="0"/>
        <v>44</v>
      </c>
      <c r="B47" s="416" t="s">
        <v>574</v>
      </c>
      <c r="C47" s="138" t="s">
        <v>167</v>
      </c>
      <c r="D47" s="138" t="s">
        <v>656</v>
      </c>
      <c r="E47" s="138" t="s">
        <v>61</v>
      </c>
      <c r="F47" s="472">
        <v>0.5</v>
      </c>
      <c r="G47" s="417"/>
      <c r="H47" s="419"/>
      <c r="I47" s="172"/>
      <c r="J47" s="172"/>
      <c r="K47" s="172"/>
      <c r="L47" s="172"/>
      <c r="M47" s="173"/>
    </row>
    <row r="48" spans="1:13" ht="12.75">
      <c r="A48" s="320">
        <v>45</v>
      </c>
      <c r="B48" s="416" t="s">
        <v>445</v>
      </c>
      <c r="C48" s="138" t="s">
        <v>159</v>
      </c>
      <c r="D48" s="138" t="s">
        <v>665</v>
      </c>
      <c r="E48" s="138" t="s">
        <v>145</v>
      </c>
      <c r="F48" s="472">
        <v>0.1</v>
      </c>
      <c r="G48" s="417"/>
      <c r="H48" s="419"/>
      <c r="I48" s="172"/>
      <c r="J48" s="172"/>
      <c r="K48" s="172"/>
      <c r="L48" s="172"/>
      <c r="M48" s="173"/>
    </row>
    <row r="49" spans="1:13" ht="12.75">
      <c r="A49" s="320">
        <v>46</v>
      </c>
      <c r="B49" s="416" t="s">
        <v>1698</v>
      </c>
      <c r="C49" s="138" t="s">
        <v>150</v>
      </c>
      <c r="D49" s="138" t="s">
        <v>651</v>
      </c>
      <c r="E49" s="138" t="s">
        <v>61</v>
      </c>
      <c r="F49" s="472">
        <v>0.5</v>
      </c>
      <c r="G49" s="417"/>
      <c r="H49" s="419"/>
      <c r="I49" s="172"/>
      <c r="J49" s="172"/>
      <c r="K49" s="172"/>
      <c r="L49" s="172"/>
      <c r="M49" s="173"/>
    </row>
    <row r="50" spans="1:13" ht="12.75">
      <c r="A50" s="320">
        <v>47</v>
      </c>
      <c r="B50" s="416" t="s">
        <v>1441</v>
      </c>
      <c r="C50" s="138" t="s">
        <v>150</v>
      </c>
      <c r="D50" s="138" t="s">
        <v>653</v>
      </c>
      <c r="E50" s="138" t="s">
        <v>61</v>
      </c>
      <c r="F50" s="472">
        <v>0.3</v>
      </c>
      <c r="G50" s="417"/>
      <c r="H50" s="419"/>
      <c r="I50" s="172"/>
      <c r="J50" s="172"/>
      <c r="K50" s="172"/>
      <c r="L50" s="172"/>
      <c r="M50" s="173"/>
    </row>
    <row r="51" spans="1:13" ht="12.75">
      <c r="A51" s="320">
        <f t="shared" si="0"/>
        <v>48</v>
      </c>
      <c r="B51" s="416" t="s">
        <v>1459</v>
      </c>
      <c r="C51" s="138" t="s">
        <v>156</v>
      </c>
      <c r="D51" s="138" t="s">
        <v>653</v>
      </c>
      <c r="E51" s="138" t="s">
        <v>61</v>
      </c>
      <c r="F51" s="472">
        <v>0.3</v>
      </c>
      <c r="G51" s="417"/>
      <c r="H51" s="419"/>
      <c r="I51" s="172"/>
      <c r="J51" s="172"/>
      <c r="K51" s="172"/>
      <c r="L51" s="172"/>
      <c r="M51" s="173"/>
    </row>
    <row r="52" spans="1:13" ht="12.75">
      <c r="A52" s="320">
        <f t="shared" si="0"/>
        <v>49</v>
      </c>
      <c r="B52" s="416" t="s">
        <v>1460</v>
      </c>
      <c r="C52" s="138" t="s">
        <v>146</v>
      </c>
      <c r="D52" s="138" t="s">
        <v>298</v>
      </c>
      <c r="E52" s="138" t="s">
        <v>61</v>
      </c>
      <c r="F52" s="472">
        <v>0.3</v>
      </c>
      <c r="G52" s="417"/>
      <c r="H52" s="419"/>
      <c r="I52" s="172"/>
      <c r="J52" s="172"/>
      <c r="K52" s="172"/>
      <c r="L52" s="172"/>
      <c r="M52" s="173"/>
    </row>
    <row r="53" spans="1:13" ht="13.5" thickBot="1">
      <c r="A53" s="421">
        <f t="shared" si="0"/>
        <v>50</v>
      </c>
      <c r="B53" s="422" t="s">
        <v>1491</v>
      </c>
      <c r="C53" s="307" t="s">
        <v>162</v>
      </c>
      <c r="D53" s="307" t="s">
        <v>298</v>
      </c>
      <c r="E53" s="307" t="s">
        <v>61</v>
      </c>
      <c r="F53" s="423">
        <v>0.1</v>
      </c>
      <c r="G53" s="424"/>
      <c r="H53" s="429"/>
      <c r="I53" s="344"/>
      <c r="J53" s="344"/>
      <c r="K53" s="344"/>
      <c r="L53" s="344"/>
      <c r="M53" s="483"/>
    </row>
    <row r="54" spans="1:14" s="15" customFormat="1" ht="13.5" thickBot="1">
      <c r="A54" s="105"/>
      <c r="B54" s="106" t="s">
        <v>50</v>
      </c>
      <c r="C54" s="144"/>
      <c r="D54" s="144"/>
      <c r="E54" s="144"/>
      <c r="F54" s="238">
        <f>SUM(F4:F53)</f>
        <v>78.59999999999998</v>
      </c>
      <c r="G54" s="64"/>
      <c r="H54" s="64"/>
      <c r="I54" s="71">
        <f>SUM(I4:I53)</f>
        <v>37.95</v>
      </c>
      <c r="J54" s="71">
        <f>SUM(J4:J53)</f>
        <v>41.35</v>
      </c>
      <c r="K54" s="71">
        <f>SUM(K4:K53)</f>
        <v>27.350000000000005</v>
      </c>
      <c r="L54" s="71">
        <f>SUM(L4:L53)</f>
        <v>7.25</v>
      </c>
      <c r="M54" s="72">
        <f>SUM(M4:M53)</f>
        <v>0</v>
      </c>
      <c r="N54" s="8"/>
    </row>
    <row r="55" spans="1:13" s="15" customFormat="1" ht="12.75" customHeight="1" thickBot="1">
      <c r="A55" s="145"/>
      <c r="B55" s="81" t="s">
        <v>990</v>
      </c>
      <c r="C55" s="146"/>
      <c r="D55" s="146"/>
      <c r="E55" s="146"/>
      <c r="F55" s="242">
        <v>4.5</v>
      </c>
      <c r="G55" s="148"/>
      <c r="H55" s="148"/>
      <c r="I55" s="147">
        <v>0</v>
      </c>
      <c r="J55" s="147"/>
      <c r="K55" s="147"/>
      <c r="L55" s="147"/>
      <c r="M55" s="149"/>
    </row>
    <row r="56" spans="1:13" s="15" customFormat="1" ht="12.75" customHeight="1" thickBot="1">
      <c r="A56" s="105"/>
      <c r="B56" s="100" t="s">
        <v>49</v>
      </c>
      <c r="C56" s="144"/>
      <c r="D56" s="144"/>
      <c r="E56" s="144"/>
      <c r="F56" s="239">
        <f>83-SUM(F54:F55)</f>
        <v>-0.0999999999999801</v>
      </c>
      <c r="G56" s="64"/>
      <c r="H56" s="64"/>
      <c r="I56" s="71"/>
      <c r="J56" s="71"/>
      <c r="K56" s="71"/>
      <c r="L56" s="71"/>
      <c r="M56" s="72"/>
    </row>
    <row r="57" ht="13.5" customHeight="1"/>
    <row r="58" ht="13.5" customHeight="1"/>
    <row r="59" spans="2:13" ht="13.5" thickBot="1">
      <c r="B59" s="15" t="s">
        <v>1267</v>
      </c>
      <c r="F59" s="182"/>
      <c r="H59" s="16"/>
      <c r="I59" s="16"/>
      <c r="J59" s="16"/>
      <c r="K59" s="16"/>
      <c r="L59" s="16"/>
      <c r="M59" s="16"/>
    </row>
    <row r="60" spans="2:13" ht="12.75">
      <c r="B60" s="551" t="s">
        <v>1115</v>
      </c>
      <c r="C60" s="569" t="s">
        <v>167</v>
      </c>
      <c r="D60" s="569" t="s">
        <v>268</v>
      </c>
      <c r="E60" s="569" t="s">
        <v>1266</v>
      </c>
      <c r="F60" s="552">
        <v>0.7</v>
      </c>
      <c r="G60" s="552"/>
      <c r="H60" s="552"/>
      <c r="I60" s="552"/>
      <c r="J60" s="552"/>
      <c r="K60" s="552"/>
      <c r="L60" s="552"/>
      <c r="M60" s="553"/>
    </row>
    <row r="61" spans="2:13" ht="12.75">
      <c r="B61" s="554" t="s">
        <v>1116</v>
      </c>
      <c r="C61" s="568" t="s">
        <v>150</v>
      </c>
      <c r="D61" s="568" t="s">
        <v>675</v>
      </c>
      <c r="E61" s="568" t="s">
        <v>1266</v>
      </c>
      <c r="F61" s="550">
        <v>0.5</v>
      </c>
      <c r="G61" s="550"/>
      <c r="H61" s="550"/>
      <c r="I61" s="550"/>
      <c r="J61" s="550"/>
      <c r="K61" s="550"/>
      <c r="L61" s="550"/>
      <c r="M61" s="555"/>
    </row>
    <row r="62" spans="2:13" ht="12.75">
      <c r="B62" s="554" t="s">
        <v>1117</v>
      </c>
      <c r="C62" s="568" t="s">
        <v>151</v>
      </c>
      <c r="D62" s="568" t="s">
        <v>269</v>
      </c>
      <c r="E62" s="568" t="s">
        <v>1266</v>
      </c>
      <c r="F62" s="550">
        <v>0.4</v>
      </c>
      <c r="G62" s="550"/>
      <c r="H62" s="550"/>
      <c r="I62" s="550"/>
      <c r="J62" s="550"/>
      <c r="K62" s="550"/>
      <c r="L62" s="550"/>
      <c r="M62" s="555"/>
    </row>
    <row r="63" spans="2:13" ht="12.75">
      <c r="B63" s="554" t="s">
        <v>1118</v>
      </c>
      <c r="C63" s="568" t="s">
        <v>150</v>
      </c>
      <c r="D63" s="568" t="s">
        <v>654</v>
      </c>
      <c r="E63" s="568" t="s">
        <v>1266</v>
      </c>
      <c r="F63" s="550">
        <v>0.3</v>
      </c>
      <c r="G63" s="550"/>
      <c r="H63" s="550"/>
      <c r="I63" s="550"/>
      <c r="J63" s="550"/>
      <c r="K63" s="550"/>
      <c r="L63" s="550"/>
      <c r="M63" s="555"/>
    </row>
    <row r="64" spans="2:13" ht="12.75">
      <c r="B64" s="554" t="s">
        <v>1119</v>
      </c>
      <c r="C64" s="568" t="s">
        <v>146</v>
      </c>
      <c r="D64" s="568" t="s">
        <v>644</v>
      </c>
      <c r="E64" s="568" t="s">
        <v>1266</v>
      </c>
      <c r="F64" s="550">
        <v>0.2</v>
      </c>
      <c r="G64" s="550"/>
      <c r="H64" s="550"/>
      <c r="I64" s="550"/>
      <c r="J64" s="550"/>
      <c r="K64" s="550"/>
      <c r="L64" s="550"/>
      <c r="M64" s="555"/>
    </row>
    <row r="65" spans="2:13" ht="12.75">
      <c r="B65" s="554" t="s">
        <v>1120</v>
      </c>
      <c r="C65" s="568" t="s">
        <v>159</v>
      </c>
      <c r="D65" s="568" t="s">
        <v>654</v>
      </c>
      <c r="E65" s="568" t="s">
        <v>1266</v>
      </c>
      <c r="F65" s="550">
        <v>0.1</v>
      </c>
      <c r="G65" s="550"/>
      <c r="H65" s="550"/>
      <c r="I65" s="550"/>
      <c r="J65" s="550"/>
      <c r="K65" s="550"/>
      <c r="L65" s="550"/>
      <c r="M65" s="555"/>
    </row>
    <row r="66" spans="2:13" ht="12.75">
      <c r="B66" s="554" t="s">
        <v>1121</v>
      </c>
      <c r="C66" s="568" t="s">
        <v>165</v>
      </c>
      <c r="D66" s="568" t="s">
        <v>649</v>
      </c>
      <c r="E66" s="568" t="s">
        <v>1266</v>
      </c>
      <c r="F66" s="550">
        <v>0.1</v>
      </c>
      <c r="G66" s="550"/>
      <c r="H66" s="550"/>
      <c r="I66" s="550"/>
      <c r="J66" s="550"/>
      <c r="K66" s="550"/>
      <c r="L66" s="550"/>
      <c r="M66" s="555"/>
    </row>
    <row r="67" spans="2:13" ht="12.75">
      <c r="B67" s="554" t="s">
        <v>1122</v>
      </c>
      <c r="C67" s="568" t="s">
        <v>146</v>
      </c>
      <c r="D67" s="568" t="s">
        <v>633</v>
      </c>
      <c r="E67" s="568" t="s">
        <v>1266</v>
      </c>
      <c r="F67" s="550">
        <v>0.1</v>
      </c>
      <c r="G67" s="550"/>
      <c r="H67" s="550"/>
      <c r="I67" s="550"/>
      <c r="J67" s="550"/>
      <c r="K67" s="550"/>
      <c r="L67" s="550"/>
      <c r="M67" s="555"/>
    </row>
    <row r="68" spans="2:13" ht="12.75">
      <c r="B68" s="554" t="s">
        <v>1123</v>
      </c>
      <c r="C68" s="568" t="s">
        <v>151</v>
      </c>
      <c r="D68" s="568" t="s">
        <v>683</v>
      </c>
      <c r="E68" s="568" t="s">
        <v>1266</v>
      </c>
      <c r="F68" s="550">
        <v>0.1</v>
      </c>
      <c r="G68" s="550"/>
      <c r="H68" s="550"/>
      <c r="I68" s="550"/>
      <c r="J68" s="550"/>
      <c r="K68" s="550"/>
      <c r="L68" s="550"/>
      <c r="M68" s="555"/>
    </row>
    <row r="69" spans="2:13" ht="13.5" thickBot="1">
      <c r="B69" s="556" t="s">
        <v>1124</v>
      </c>
      <c r="C69" s="570" t="s">
        <v>150</v>
      </c>
      <c r="D69" s="570" t="s">
        <v>651</v>
      </c>
      <c r="E69" s="570" t="s">
        <v>1266</v>
      </c>
      <c r="F69" s="557">
        <v>0.1</v>
      </c>
      <c r="G69" s="557"/>
      <c r="H69" s="557"/>
      <c r="I69" s="557"/>
      <c r="J69" s="557"/>
      <c r="K69" s="557"/>
      <c r="L69" s="557"/>
      <c r="M69" s="558"/>
    </row>
  </sheetData>
  <hyperlinks>
    <hyperlink ref="D2" r:id="rId1" display="mailto:RGFick@earthlink.net"/>
    <hyperlink ref="B10" r:id="rId2" display="http://www.nfl.com/draft/profiles/2005/roos_michael"/>
  </hyperlinks>
  <printOptions/>
  <pageMargins left="0.75" right="0.75" top="1" bottom="1" header="0.5" footer="0.5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</cp:lastModifiedBy>
  <cp:lastPrinted>2006-04-26T13:50:22Z</cp:lastPrinted>
  <dcterms:created xsi:type="dcterms:W3CDTF">2004-03-07T18:20:11Z</dcterms:created>
  <dcterms:modified xsi:type="dcterms:W3CDTF">2009-02-16T20:50:32Z</dcterms:modified>
  <cp:category/>
  <cp:version/>
  <cp:contentType/>
  <cp:contentStatus/>
</cp:coreProperties>
</file>